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\МУНИЦИПАЛЬНЫЕ СОВЕТЫ\МС МО 2022\внеочередное 05.07.22\решения\"/>
    </mc:Choice>
  </mc:AlternateContent>
  <xr:revisionPtr revIDLastSave="0" documentId="13_ncr:1_{5B03332C-3983-4D0F-92DE-FC40124BE2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подраздел'!$E$5:$G$155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1" l="1"/>
  <c r="H40" i="1"/>
  <c r="H32" i="1"/>
  <c r="H152" i="1" l="1"/>
  <c r="H151" i="1" s="1"/>
  <c r="H149" i="1"/>
  <c r="H148" i="1"/>
  <c r="H143" i="1"/>
  <c r="H141" i="1"/>
  <c r="H139" i="1"/>
  <c r="H137" i="1"/>
  <c r="H133" i="1"/>
  <c r="H131" i="1"/>
  <c r="H128" i="1"/>
  <c r="H127" i="1" s="1"/>
  <c r="H125" i="1"/>
  <c r="H123" i="1"/>
  <c r="H118" i="1"/>
  <c r="H117" i="1" s="1"/>
  <c r="H115" i="1"/>
  <c r="H113" i="1"/>
  <c r="H111" i="1"/>
  <c r="H109" i="1"/>
  <c r="H107" i="1"/>
  <c r="H103" i="1"/>
  <c r="H101" i="1"/>
  <c r="H99" i="1"/>
  <c r="H96" i="1"/>
  <c r="H94" i="1"/>
  <c r="H91" i="1"/>
  <c r="H89" i="1"/>
  <c r="H87" i="1"/>
  <c r="H81" i="1"/>
  <c r="H79" i="1"/>
  <c r="H76" i="1"/>
  <c r="H74" i="1"/>
  <c r="H72" i="1"/>
  <c r="H70" i="1"/>
  <c r="H68" i="1"/>
  <c r="H66" i="1"/>
  <c r="H64" i="1"/>
  <c r="H60" i="1"/>
  <c r="H59" i="1" s="1"/>
  <c r="H57" i="1"/>
  <c r="H55" i="1"/>
  <c r="H52" i="1"/>
  <c r="H51" i="1" s="1"/>
  <c r="H48" i="1"/>
  <c r="H46" i="1"/>
  <c r="H42" i="1"/>
  <c r="H38" i="1"/>
  <c r="H36" i="1"/>
  <c r="H34" i="1"/>
  <c r="H30" i="1"/>
  <c r="H27" i="1"/>
  <c r="H26" i="1" s="1"/>
  <c r="H23" i="1"/>
  <c r="H19" i="1"/>
  <c r="H15" i="1"/>
  <c r="H13" i="1"/>
  <c r="H11" i="1"/>
  <c r="H8" i="1"/>
  <c r="H7" i="1" s="1"/>
  <c r="H130" i="1" l="1"/>
  <c r="H63" i="1"/>
  <c r="H62" i="1" s="1"/>
  <c r="H10" i="1"/>
  <c r="H122" i="1"/>
  <c r="H29" i="1"/>
  <c r="H84" i="1"/>
  <c r="H18" i="1"/>
  <c r="H147" i="1"/>
  <c r="H45" i="1"/>
  <c r="H44" i="1" s="1"/>
  <c r="H54" i="1"/>
  <c r="H50" i="1" s="1"/>
  <c r="H136" i="1"/>
  <c r="H135" i="1" s="1"/>
  <c r="H93" i="1"/>
  <c r="H106" i="1"/>
  <c r="H105" i="1" s="1"/>
  <c r="H98" i="1"/>
  <c r="H121" i="1" l="1"/>
  <c r="H6" i="1"/>
  <c r="H83" i="1"/>
  <c r="H155" i="1" l="1"/>
</calcChain>
</file>

<file path=xl/sharedStrings.xml><?xml version="1.0" encoding="utf-8"?>
<sst xmlns="http://schemas.openxmlformats.org/spreadsheetml/2006/main" count="548" uniqueCount="300">
  <si>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</si>
  <si>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</si>
  <si>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</si>
  <si>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</si>
  <si>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</si>
  <si>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</si>
  <si>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</si>
  <si>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</si>
  <si>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</si>
  <si>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</si>
  <si>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</si>
  <si>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</si>
  <si>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</si>
  <si>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</si>
  <si>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</si>
  <si>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</si>
  <si>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</si>
  <si>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</si>
  <si>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</si>
  <si>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</si>
  <si>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</si>
  <si>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</si>
  <si>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</si>
  <si>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</si>
  <si>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</si>
  <si>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</si>
  <si>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</si>
  <si>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</si>
  <si>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</si>
  <si>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</si>
  <si>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</si>
  <si>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</si>
  <si>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</si>
  <si>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</si>
  <si>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</si>
  <si>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</si>
  <si>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</si>
  <si>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</si>
  <si>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</si>
  <si>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</si>
  <si>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</si>
  <si>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</si>
  <si>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</si>
  <si>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</si>
  <si>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</si>
  <si>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</si>
  <si>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</si>
  <si>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</si>
  <si>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</si>
  <si>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</si>
  <si>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</si>
  <si>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</si>
  <si>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</si>
  <si>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</si>
  <si>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</si>
  <si>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</si>
  <si>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</si>
  <si>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</si>
  <si>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</si>
  <si>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</si>
  <si>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</si>
  <si>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</si>
  <si>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</si>
  <si>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</si>
  <si>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</si>
  <si>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</si>
  <si>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</si>
  <si>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</si>
  <si>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</si>
  <si>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</si>
  <si>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</si>
  <si>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</si>
  <si>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</si>
  <si>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</si>
  <si>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</si>
  <si>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</si>
  <si>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</si>
  <si>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</si>
  <si>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</si>
  <si>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</si>
  <si>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</si>
  <si>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</si>
  <si>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</si>
  <si>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</si>
  <si>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</si>
  <si>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</si>
  <si>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</si>
  <si>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</si>
  <si>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</si>
  <si>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</si>
  <si>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</si>
  <si>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</si>
  <si>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</si>
  <si>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</si>
  <si>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</si>
  <si>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</si>
  <si>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</si>
  <si>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</si>
  <si>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</si>
  <si>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</si>
  <si>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</si>
  <si>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</si>
  <si>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</si>
  <si>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</si>
  <si>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</si>
  <si>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</si>
  <si>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</si>
  <si>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</si>
  <si>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</si>
  <si>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</si>
  <si>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</si>
  <si>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</si>
  <si>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</si>
  <si>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</si>
  <si>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</si>
  <si>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</si>
  <si>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</si>
  <si>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</si>
  <si>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</si>
  <si>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</si>
  <si>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</si>
  <si>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</si>
  <si>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</si>
  <si>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</si>
  <si>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</si>
  <si>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</si>
  <si>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</si>
  <si>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</si>
  <si>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</si>
  <si>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</si>
  <si>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</si>
  <si>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</si>
  <si>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</si>
  <si>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</si>
  <si>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</si>
  <si>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</si>
  <si>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</si>
  <si>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</si>
  <si>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</si>
  <si>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</si>
  <si>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</si>
  <si>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</si>
  <si>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</si>
  <si>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</si>
  <si>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</si>
  <si>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</si>
  <si>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</si>
  <si>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</si>
  <si>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</si>
  <si>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</si>
  <si>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</si>
  <si>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</si>
  <si>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</si>
  <si>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</si>
  <si>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</si>
  <si>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</si>
  <si>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</si>
  <si>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</si>
  <si>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</si>
  <si>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</si>
  <si>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</si>
  <si>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</si>
  <si>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</si>
  <si>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</si>
  <si>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</si>
  <si>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</si>
  <si>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</si>
  <si>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</si>
  <si>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</si>
  <si>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</si>
  <si>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</si>
  <si>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</si>
  <si>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</si>
  <si>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</si>
  <si>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</si>
  <si>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</si>
  <si>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</si>
  <si>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</si>
  <si>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</si>
  <si>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</si>
  <si>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</si>
  <si>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</si>
  <si>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</si>
  <si>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</si>
  <si>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</si>
  <si>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</si>
  <si>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</si>
  <si>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</si>
  <si>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</si>
  <si>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</si>
  <si>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</si>
  <si>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</si>
  <si>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</si>
  <si>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</si>
  <si>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</si>
  <si>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</si>
  <si>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</si>
  <si>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</si>
  <si>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</si>
  <si>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</si>
  <si>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</si>
  <si>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</si>
  <si>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</si>
  <si>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</si>
  <si>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</si>
  <si>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</si>
  <si>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</si>
  <si>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</si>
  <si>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</si>
  <si>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</si>
  <si>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</si>
  <si>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</si>
  <si>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</si>
  <si>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</si>
  <si>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</si>
  <si>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</si>
  <si>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</si>
  <si>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</si>
  <si>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</si>
  <si>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6.1.4.</t>
  </si>
  <si>
    <t>6.1.4.1.</t>
  </si>
  <si>
    <t>Сумма на 2022 год, тыс. руб.</t>
  </si>
  <si>
    <t>Код</t>
  </si>
  <si>
    <t>1.3.</t>
  </si>
  <si>
    <t>1.3.1.</t>
  </si>
  <si>
    <t>1.3.1.1.</t>
  </si>
  <si>
    <t>1.3.2.</t>
  </si>
  <si>
    <t>1.3.2.1.</t>
  </si>
  <si>
    <t>1.1.1.2.</t>
  </si>
  <si>
    <t>1.1.1.3.</t>
  </si>
  <si>
    <t>1.1.2.</t>
  </si>
  <si>
    <t>1.1.2.1.</t>
  </si>
  <si>
    <t>1.1.2.2.</t>
  </si>
  <si>
    <t>1.3.3.</t>
  </si>
  <si>
    <t>1.3.3.1.</t>
  </si>
  <si>
    <t>1.3.4.</t>
  </si>
  <si>
    <t>1.3.4.1.</t>
  </si>
  <si>
    <t>1.3.5.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</si>
  <si>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</si>
  <si>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0920000075</t>
  </si>
  <si>
    <t>1.3.5.1.</t>
  </si>
  <si>
    <t>1.3.6.</t>
  </si>
  <si>
    <t>1.3.6.1.</t>
  </si>
  <si>
    <t xml:space="preserve">Закупка товаров, работ и услуг для обеспечения государственных (муниципальных) нужд
</t>
  </si>
  <si>
    <t>1.3.7.</t>
  </si>
  <si>
    <t>1.3.7.1.</t>
  </si>
  <si>
    <t>Ведомственная целевая программа "Участие в организации и финансировании временного трудоустройства граждан"</t>
  </si>
  <si>
    <t>3.2.2.</t>
  </si>
  <si>
    <t>3.2.2.1.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</si>
  <si>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</si>
  <si>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7950000140</t>
  </si>
  <si>
    <t>4.1.7.2.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</si>
  <si>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</si>
  <si>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</si>
  <si>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</si>
  <si>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</si>
  <si>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</si>
  <si>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</si>
  <si>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</si>
  <si>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</si>
  <si>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</si>
  <si>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</si>
  <si>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</si>
  <si>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</si>
  <si>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5.3.2.</t>
  </si>
  <si>
    <t>5.3.2.1.</t>
  </si>
  <si>
    <t>5.3.3.</t>
  </si>
  <si>
    <t>5.3.3.1.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</si>
  <si>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</si>
  <si>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</si>
  <si>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</si>
  <si>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</si>
  <si>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</si>
  <si>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</si>
  <si>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</si>
  <si>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</si>
  <si>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</si>
  <si>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</si>
  <si>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</si>
  <si>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</si>
  <si>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</si>
  <si>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</si>
  <si>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</si>
  <si>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</si>
  <si>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</si>
  <si>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9.2.</t>
  </si>
  <si>
    <t xml:space="preserve"> Другие вопросы в области средств массовой информации
</t>
  </si>
  <si>
    <t>1204</t>
  </si>
  <si>
    <t>9.2.1.</t>
  </si>
  <si>
    <t>9.2.1.1.</t>
  </si>
  <si>
    <t>9.2.1.2.</t>
  </si>
  <si>
    <t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</si>
  <si>
    <t>5.1.4.</t>
  </si>
  <si>
    <t>5.1.4.1.</t>
  </si>
  <si>
    <t>"Приложение №3 к  решению МС МО г.Петергоф от 17.12.2021  №18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</si>
  <si>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</si>
  <si>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</si>
  <si>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4.1.9.</t>
  </si>
  <si>
    <t>4.1.9.1.</t>
  </si>
  <si>
    <t>Приложение №2 к Решению МС МО город Петергоф от 05.07.2022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</si>
</sst>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2" fillId="2" borderId="1" xfId="0" applyFont="1" applyFill="1" applyBorder="1"/>
    <xf numFmtId="49" fontId="6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0" applyFont="1"/>
    <xf numFmtId="49" fontId="9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2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/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49" fontId="1" fillId="0" borderId="1" xfId="0" applyNumberFormat="1" applyFont="1" applyBorder="1" applyAlignment="1">
      <alignment horizontal="left" vertical="distributed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0"/>
  <sheetViews>
    <sheetView tabSelected="1" topLeftCell="A146" zoomScale="102" zoomScaleNormal="102" workbookViewId="0">
      <selection sqref="A1:H155"/>
    </sheetView>
  </sheetViews>
  <sheetFormatPr defaultColWidth="9.140625" defaultRowHeight="15.75" x14ac:dyDescent="0.25"/>
  <cols>
    <col min="1" max="1" width="9.140625" style="24" customWidth="1"/>
    <col min="2" max="3" width="9.140625" style="65"/>
    <col min="4" max="4" width="24.28515625" style="65" customWidth="1"/>
    <col min="5" max="5" width="8.42578125" style="66" customWidth="1"/>
    <col min="6" max="6" width="14" style="66" customWidth="1"/>
    <col min="7" max="7" width="8" style="66" customWidth="1"/>
    <col min="8" max="9" width="15.5703125" style="24" customWidth="1"/>
    <col min="10" max="10" width="8.85546875" style="24" customWidth="1"/>
    <col min="11" max="16384" width="9.140625" style="24"/>
  </cols>
  <sheetData>
    <row r="1" spans="1:8" x14ac:dyDescent="0.25">
      <c r="C1" s="71" t="s">
        <v>299</v>
      </c>
      <c r="D1" s="71"/>
      <c r="E1" s="71"/>
      <c r="F1" s="71"/>
      <c r="G1" s="71"/>
      <c r="H1" s="71"/>
    </row>
    <row r="2" spans="1:8" ht="17.45" customHeight="1" x14ac:dyDescent="0.25">
      <c r="A2" s="87" t="s">
        <v>294</v>
      </c>
      <c r="B2" s="87"/>
      <c r="C2" s="87"/>
      <c r="D2" s="87"/>
      <c r="E2" s="87"/>
      <c r="F2" s="87"/>
      <c r="G2" s="87"/>
      <c r="H2" s="87"/>
    </row>
    <row r="3" spans="1:8" ht="64.150000000000006" customHeight="1" x14ac:dyDescent="0.25">
      <c r="A3" s="88" t="s">
        <v>291</v>
      </c>
      <c r="B3" s="88"/>
      <c r="C3" s="88"/>
      <c r="D3" s="88"/>
      <c r="E3" s="88"/>
      <c r="F3" s="88"/>
      <c r="G3" s="88"/>
      <c r="H3" s="88"/>
    </row>
    <row r="4" spans="1:8" ht="15" customHeight="1" x14ac:dyDescent="0.25">
      <c r="A4" s="164" t="s">
        <v>0</v>
      </c>
      <c r="B4" s="166" t="s">
        <v>1</v>
      </c>
      <c r="C4" s="167"/>
      <c r="D4" s="168"/>
      <c r="E4" s="89" t="s">
        <v>222</v>
      </c>
      <c r="F4" s="89"/>
      <c r="G4" s="90"/>
      <c r="H4" s="91" t="s">
        <v>221</v>
      </c>
    </row>
    <row r="5" spans="1:8" ht="82.9" customHeight="1" x14ac:dyDescent="0.25">
      <c r="A5" s="165"/>
      <c r="B5" s="169"/>
      <c r="C5" s="170"/>
      <c r="D5" s="171"/>
      <c r="E5" s="25" t="s">
        <v>90</v>
      </c>
      <c r="F5" s="26" t="s">
        <v>2</v>
      </c>
      <c r="G5" s="25" t="s">
        <v>117</v>
      </c>
      <c r="H5" s="92"/>
    </row>
    <row r="6" spans="1:8" ht="31.5" customHeight="1" x14ac:dyDescent="0.25">
      <c r="A6" s="27" t="s">
        <v>3</v>
      </c>
      <c r="B6" s="163" t="s">
        <v>91</v>
      </c>
      <c r="C6" s="163"/>
      <c r="D6" s="163"/>
      <c r="E6" s="28" t="s">
        <v>4</v>
      </c>
      <c r="F6" s="27"/>
      <c r="G6" s="27"/>
      <c r="H6" s="29">
        <f>SUM(H7+H10+H18+H26+H29)</f>
        <v>49187.499999999993</v>
      </c>
    </row>
    <row r="7" spans="1:8" s="33" customFormat="1" ht="51" customHeight="1" x14ac:dyDescent="0.25">
      <c r="A7" s="30" t="s">
        <v>5</v>
      </c>
      <c r="B7" s="123" t="s">
        <v>6</v>
      </c>
      <c r="C7" s="123"/>
      <c r="D7" s="123"/>
      <c r="E7" s="31" t="s">
        <v>7</v>
      </c>
      <c r="F7" s="30" t="s">
        <v>154</v>
      </c>
      <c r="G7" s="30"/>
      <c r="H7" s="32">
        <f>H8</f>
        <v>1594.7</v>
      </c>
    </row>
    <row r="8" spans="1:8" s="37" customFormat="1" ht="47.25" customHeight="1" x14ac:dyDescent="0.25">
      <c r="A8" s="34" t="s">
        <v>8</v>
      </c>
      <c r="B8" s="75" t="s">
        <v>114</v>
      </c>
      <c r="C8" s="172"/>
      <c r="D8" s="173"/>
      <c r="E8" s="35" t="s">
        <v>7</v>
      </c>
      <c r="F8" s="35" t="s">
        <v>120</v>
      </c>
      <c r="G8" s="34"/>
      <c r="H8" s="36">
        <f>SUM(H9)</f>
        <v>1594.7</v>
      </c>
    </row>
    <row r="9" spans="1:8" s="37" customFormat="1" ht="114" customHeight="1" x14ac:dyDescent="0.25">
      <c r="A9" s="38" t="s">
        <v>9</v>
      </c>
      <c r="B9" s="78" t="s">
        <v>167</v>
      </c>
      <c r="C9" s="84"/>
      <c r="D9" s="85"/>
      <c r="E9" s="39" t="s">
        <v>7</v>
      </c>
      <c r="F9" s="39" t="s">
        <v>120</v>
      </c>
      <c r="G9" s="38">
        <v>100</v>
      </c>
      <c r="H9" s="40">
        <v>1594.7</v>
      </c>
    </row>
    <row r="10" spans="1:8" ht="82.15" customHeight="1" x14ac:dyDescent="0.25">
      <c r="A10" s="27" t="s">
        <v>10</v>
      </c>
      <c r="B10" s="123" t="s">
        <v>11</v>
      </c>
      <c r="C10" s="123"/>
      <c r="D10" s="123"/>
      <c r="E10" s="31" t="s">
        <v>12</v>
      </c>
      <c r="F10" s="34"/>
      <c r="G10" s="34"/>
      <c r="H10" s="32">
        <f>SUM(H11+H13+H15)</f>
        <v>4813.3999999999996</v>
      </c>
    </row>
    <row r="11" spans="1:8" s="37" customFormat="1" ht="64.5" customHeight="1" x14ac:dyDescent="0.25">
      <c r="A11" s="34" t="s">
        <v>13</v>
      </c>
      <c r="B11" s="75" t="s">
        <v>156</v>
      </c>
      <c r="C11" s="76"/>
      <c r="D11" s="77"/>
      <c r="E11" s="35" t="s">
        <v>12</v>
      </c>
      <c r="F11" s="35" t="s">
        <v>121</v>
      </c>
      <c r="G11" s="34"/>
      <c r="H11" s="36">
        <f>SUM(H12)</f>
        <v>1354</v>
      </c>
    </row>
    <row r="12" spans="1:8" ht="96" customHeight="1" x14ac:dyDescent="0.25">
      <c r="A12" s="38" t="s">
        <v>14</v>
      </c>
      <c r="B12" s="78" t="s">
        <v>166</v>
      </c>
      <c r="C12" s="84"/>
      <c r="D12" s="85"/>
      <c r="E12" s="39" t="s">
        <v>12</v>
      </c>
      <c r="F12" s="39" t="s">
        <v>121</v>
      </c>
      <c r="G12" s="38">
        <v>100</v>
      </c>
      <c r="H12" s="40">
        <v>1354</v>
      </c>
    </row>
    <row r="13" spans="1:8" s="37" customFormat="1" ht="66" customHeight="1" x14ac:dyDescent="0.25">
      <c r="A13" s="34" t="s">
        <v>15</v>
      </c>
      <c r="B13" s="109" t="s">
        <v>150</v>
      </c>
      <c r="C13" s="110"/>
      <c r="D13" s="111"/>
      <c r="E13" s="35" t="s">
        <v>12</v>
      </c>
      <c r="F13" s="35" t="s">
        <v>149</v>
      </c>
      <c r="G13" s="34"/>
      <c r="H13" s="36">
        <f>SUM(H14)</f>
        <v>292.8</v>
      </c>
    </row>
    <row r="14" spans="1:8" ht="110.25" customHeight="1" x14ac:dyDescent="0.25">
      <c r="A14" s="38" t="s">
        <v>16</v>
      </c>
      <c r="B14" s="78" t="s">
        <v>167</v>
      </c>
      <c r="C14" s="84"/>
      <c r="D14" s="85"/>
      <c r="E14" s="39" t="s">
        <v>12</v>
      </c>
      <c r="F14" s="39" t="s">
        <v>149</v>
      </c>
      <c r="G14" s="38">
        <v>100</v>
      </c>
      <c r="H14" s="40">
        <v>292.8</v>
      </c>
    </row>
    <row r="15" spans="1:8" s="37" customFormat="1" ht="50.45" customHeight="1" x14ac:dyDescent="0.25">
      <c r="A15" s="34" t="s">
        <v>151</v>
      </c>
      <c r="B15" s="75" t="s">
        <v>105</v>
      </c>
      <c r="C15" s="76"/>
      <c r="D15" s="77"/>
      <c r="E15" s="35" t="s">
        <v>12</v>
      </c>
      <c r="F15" s="35" t="s">
        <v>122</v>
      </c>
      <c r="G15" s="34"/>
      <c r="H15" s="36">
        <f>SUM(H16+H17)</f>
        <v>3166.6</v>
      </c>
    </row>
    <row r="16" spans="1:8" ht="111" customHeight="1" x14ac:dyDescent="0.25">
      <c r="A16" s="38" t="s">
        <v>152</v>
      </c>
      <c r="B16" s="78" t="s">
        <v>167</v>
      </c>
      <c r="C16" s="84"/>
      <c r="D16" s="85"/>
      <c r="E16" s="39" t="s">
        <v>12</v>
      </c>
      <c r="F16" s="39" t="s">
        <v>122</v>
      </c>
      <c r="G16" s="38">
        <v>100</v>
      </c>
      <c r="H16" s="40">
        <v>3120.4</v>
      </c>
    </row>
    <row r="17" spans="1:8" ht="48" customHeight="1" x14ac:dyDescent="0.25">
      <c r="A17" s="38" t="s">
        <v>153</v>
      </c>
      <c r="B17" s="78" t="s">
        <v>159</v>
      </c>
      <c r="C17" s="79"/>
      <c r="D17" s="80"/>
      <c r="E17" s="39" t="s">
        <v>12</v>
      </c>
      <c r="F17" s="39" t="s">
        <v>122</v>
      </c>
      <c r="G17" s="38">
        <v>200</v>
      </c>
      <c r="H17" s="41">
        <v>46.2</v>
      </c>
    </row>
    <row r="18" spans="1:8" s="37" customFormat="1" ht="84.6" customHeight="1" x14ac:dyDescent="0.25">
      <c r="A18" s="30" t="s">
        <v>5</v>
      </c>
      <c r="B18" s="144" t="s">
        <v>88</v>
      </c>
      <c r="C18" s="145"/>
      <c r="D18" s="146"/>
      <c r="E18" s="31" t="s">
        <v>19</v>
      </c>
      <c r="F18" s="34"/>
      <c r="G18" s="34"/>
      <c r="H18" s="32">
        <f>SUM(H19+H23)</f>
        <v>42274.899999999994</v>
      </c>
    </row>
    <row r="19" spans="1:8" s="37" customFormat="1" ht="50.45" customHeight="1" x14ac:dyDescent="0.25">
      <c r="A19" s="34" t="s">
        <v>8</v>
      </c>
      <c r="B19" s="75" t="s">
        <v>106</v>
      </c>
      <c r="C19" s="76"/>
      <c r="D19" s="77"/>
      <c r="E19" s="35" t="s">
        <v>19</v>
      </c>
      <c r="F19" s="35" t="s">
        <v>123</v>
      </c>
      <c r="G19" s="34"/>
      <c r="H19" s="36">
        <f>SUM(H20+H21+H22)</f>
        <v>36232.699999999997</v>
      </c>
    </row>
    <row r="20" spans="1:8" ht="109.9" customHeight="1" x14ac:dyDescent="0.25">
      <c r="A20" s="38" t="s">
        <v>9</v>
      </c>
      <c r="B20" s="78" t="s">
        <v>167</v>
      </c>
      <c r="C20" s="84"/>
      <c r="D20" s="85"/>
      <c r="E20" s="39" t="s">
        <v>19</v>
      </c>
      <c r="F20" s="39" t="s">
        <v>123</v>
      </c>
      <c r="G20" s="38">
        <v>100</v>
      </c>
      <c r="H20" s="40">
        <v>28483.200000000001</v>
      </c>
    </row>
    <row r="21" spans="1:8" ht="48.6" customHeight="1" x14ac:dyDescent="0.25">
      <c r="A21" s="38" t="s">
        <v>228</v>
      </c>
      <c r="B21" s="78" t="s">
        <v>159</v>
      </c>
      <c r="C21" s="79"/>
      <c r="D21" s="80"/>
      <c r="E21" s="39" t="s">
        <v>19</v>
      </c>
      <c r="F21" s="39" t="s">
        <v>123</v>
      </c>
      <c r="G21" s="38">
        <v>200</v>
      </c>
      <c r="H21" s="40">
        <v>7740.8</v>
      </c>
    </row>
    <row r="22" spans="1:8" ht="16.899999999999999" customHeight="1" x14ac:dyDescent="0.25">
      <c r="A22" s="38" t="s">
        <v>229</v>
      </c>
      <c r="B22" s="124" t="s">
        <v>99</v>
      </c>
      <c r="C22" s="125"/>
      <c r="D22" s="126"/>
      <c r="E22" s="39" t="s">
        <v>19</v>
      </c>
      <c r="F22" s="39" t="s">
        <v>123</v>
      </c>
      <c r="G22" s="38">
        <v>800</v>
      </c>
      <c r="H22" s="40">
        <v>8.6999999999999993</v>
      </c>
    </row>
    <row r="23" spans="1:8" ht="83.25" customHeight="1" x14ac:dyDescent="0.25">
      <c r="A23" s="34" t="s">
        <v>230</v>
      </c>
      <c r="B23" s="75" t="s">
        <v>140</v>
      </c>
      <c r="C23" s="76"/>
      <c r="D23" s="77"/>
      <c r="E23" s="35" t="s">
        <v>19</v>
      </c>
      <c r="F23" s="35" t="s">
        <v>132</v>
      </c>
      <c r="G23" s="34"/>
      <c r="H23" s="36">
        <f>SUM(H24+H25)</f>
        <v>6042.2</v>
      </c>
    </row>
    <row r="24" spans="1:8" ht="111" customHeight="1" x14ac:dyDescent="0.25">
      <c r="A24" s="38" t="s">
        <v>231</v>
      </c>
      <c r="B24" s="78" t="s">
        <v>167</v>
      </c>
      <c r="C24" s="84"/>
      <c r="D24" s="85"/>
      <c r="E24" s="39" t="s">
        <v>19</v>
      </c>
      <c r="F24" s="39" t="s">
        <v>132</v>
      </c>
      <c r="G24" s="38">
        <v>100</v>
      </c>
      <c r="H24" s="40">
        <v>5601.2</v>
      </c>
    </row>
    <row r="25" spans="1:8" ht="48.6" customHeight="1" x14ac:dyDescent="0.25">
      <c r="A25" s="34" t="s">
        <v>232</v>
      </c>
      <c r="B25" s="78" t="s">
        <v>159</v>
      </c>
      <c r="C25" s="79"/>
      <c r="D25" s="80"/>
      <c r="E25" s="39" t="s">
        <v>19</v>
      </c>
      <c r="F25" s="39" t="s">
        <v>132</v>
      </c>
      <c r="G25" s="38">
        <v>200</v>
      </c>
      <c r="H25" s="40">
        <v>441</v>
      </c>
    </row>
    <row r="26" spans="1:8" s="42" customFormat="1" x14ac:dyDescent="0.25">
      <c r="A26" s="30" t="s">
        <v>10</v>
      </c>
      <c r="B26" s="162" t="s">
        <v>20</v>
      </c>
      <c r="C26" s="162"/>
      <c r="D26" s="162"/>
      <c r="E26" s="31" t="s">
        <v>21</v>
      </c>
      <c r="F26" s="34"/>
      <c r="G26" s="34"/>
      <c r="H26" s="32">
        <f>H27</f>
        <v>100</v>
      </c>
    </row>
    <row r="27" spans="1:8" s="37" customFormat="1" ht="19.899999999999999" customHeight="1" x14ac:dyDescent="0.25">
      <c r="A27" s="34" t="s">
        <v>13</v>
      </c>
      <c r="B27" s="115" t="s">
        <v>210</v>
      </c>
      <c r="C27" s="116"/>
      <c r="D27" s="117"/>
      <c r="E27" s="35" t="s">
        <v>21</v>
      </c>
      <c r="F27" s="35" t="s">
        <v>124</v>
      </c>
      <c r="G27" s="35"/>
      <c r="H27" s="8">
        <f>H28</f>
        <v>100</v>
      </c>
    </row>
    <row r="28" spans="1:8" ht="18.75" customHeight="1" x14ac:dyDescent="0.25">
      <c r="A28" s="34" t="s">
        <v>14</v>
      </c>
      <c r="B28" s="141" t="s">
        <v>99</v>
      </c>
      <c r="C28" s="142"/>
      <c r="D28" s="143"/>
      <c r="E28" s="39" t="s">
        <v>21</v>
      </c>
      <c r="F28" s="39" t="s">
        <v>124</v>
      </c>
      <c r="G28" s="39" t="s">
        <v>102</v>
      </c>
      <c r="H28" s="40">
        <v>100</v>
      </c>
    </row>
    <row r="29" spans="1:8" s="37" customFormat="1" ht="16.5" customHeight="1" x14ac:dyDescent="0.25">
      <c r="A29" s="30" t="s">
        <v>223</v>
      </c>
      <c r="B29" s="177" t="s">
        <v>17</v>
      </c>
      <c r="C29" s="177"/>
      <c r="D29" s="177"/>
      <c r="E29" s="31" t="s">
        <v>18</v>
      </c>
      <c r="F29" s="30"/>
      <c r="G29" s="30"/>
      <c r="H29" s="32">
        <f>SUM(H30+H34+H38+H42+H36+H32+H40)</f>
        <v>404.5</v>
      </c>
    </row>
    <row r="30" spans="1:8" s="9" customFormat="1" ht="82.15" customHeight="1" x14ac:dyDescent="0.25">
      <c r="A30" s="3" t="s">
        <v>224</v>
      </c>
      <c r="B30" s="93" t="s">
        <v>179</v>
      </c>
      <c r="C30" s="147"/>
      <c r="D30" s="148"/>
      <c r="E30" s="16" t="s">
        <v>18</v>
      </c>
      <c r="F30" s="16" t="s">
        <v>180</v>
      </c>
      <c r="G30" s="15"/>
      <c r="H30" s="18">
        <f>SUM(H31)</f>
        <v>92.9</v>
      </c>
    </row>
    <row r="31" spans="1:8" s="37" customFormat="1" ht="47.45" customHeight="1" x14ac:dyDescent="0.25">
      <c r="A31" s="38" t="s">
        <v>225</v>
      </c>
      <c r="B31" s="174" t="s">
        <v>147</v>
      </c>
      <c r="C31" s="175"/>
      <c r="D31" s="176"/>
      <c r="E31" s="44" t="s">
        <v>18</v>
      </c>
      <c r="F31" s="44" t="s">
        <v>180</v>
      </c>
      <c r="G31" s="43">
        <v>200</v>
      </c>
      <c r="H31" s="41">
        <v>92.9</v>
      </c>
    </row>
    <row r="32" spans="1:8" s="37" customFormat="1" ht="47.45" customHeight="1" x14ac:dyDescent="0.25">
      <c r="A32" s="3" t="s">
        <v>226</v>
      </c>
      <c r="B32" s="129" t="s">
        <v>169</v>
      </c>
      <c r="C32" s="130"/>
      <c r="D32" s="131"/>
      <c r="E32" s="35" t="s">
        <v>18</v>
      </c>
      <c r="F32" s="35" t="s">
        <v>135</v>
      </c>
      <c r="G32" s="34"/>
      <c r="H32" s="36">
        <f>SUM(H33)</f>
        <v>20</v>
      </c>
    </row>
    <row r="33" spans="1:8" s="37" customFormat="1" ht="47.45" customHeight="1" x14ac:dyDescent="0.25">
      <c r="A33" s="38" t="s">
        <v>227</v>
      </c>
      <c r="B33" s="78" t="s">
        <v>159</v>
      </c>
      <c r="C33" s="79"/>
      <c r="D33" s="80"/>
      <c r="E33" s="39" t="s">
        <v>18</v>
      </c>
      <c r="F33" s="39" t="s">
        <v>135</v>
      </c>
      <c r="G33" s="38">
        <v>200</v>
      </c>
      <c r="H33" s="40">
        <v>20</v>
      </c>
    </row>
    <row r="34" spans="1:8" s="5" customFormat="1" ht="143.25" customHeight="1" x14ac:dyDescent="0.25">
      <c r="A34" s="3" t="s">
        <v>233</v>
      </c>
      <c r="B34" s="132" t="s">
        <v>148</v>
      </c>
      <c r="C34" s="133"/>
      <c r="D34" s="134"/>
      <c r="E34" s="7" t="s">
        <v>18</v>
      </c>
      <c r="F34" s="7" t="s">
        <v>125</v>
      </c>
      <c r="G34" s="6"/>
      <c r="H34" s="8">
        <f>H35</f>
        <v>57.6</v>
      </c>
    </row>
    <row r="35" spans="1:8" ht="48.75" customHeight="1" x14ac:dyDescent="0.25">
      <c r="A35" s="38" t="s">
        <v>234</v>
      </c>
      <c r="B35" s="78" t="s">
        <v>147</v>
      </c>
      <c r="C35" s="79"/>
      <c r="D35" s="80"/>
      <c r="E35" s="39" t="s">
        <v>18</v>
      </c>
      <c r="F35" s="39" t="s">
        <v>125</v>
      </c>
      <c r="G35" s="38">
        <v>200</v>
      </c>
      <c r="H35" s="40">
        <v>57.6</v>
      </c>
    </row>
    <row r="36" spans="1:8" s="5" customFormat="1" ht="72" customHeight="1" x14ac:dyDescent="0.25">
      <c r="A36" s="3" t="s">
        <v>235</v>
      </c>
      <c r="B36" s="93" t="s">
        <v>238</v>
      </c>
      <c r="C36" s="147"/>
      <c r="D36" s="148"/>
      <c r="E36" s="2" t="s">
        <v>18</v>
      </c>
      <c r="F36" s="2" t="s">
        <v>239</v>
      </c>
      <c r="G36" s="3"/>
      <c r="H36" s="10">
        <f>SUM(H37)</f>
        <v>72</v>
      </c>
    </row>
    <row r="37" spans="1:8" ht="52.9" customHeight="1" x14ac:dyDescent="0.25">
      <c r="A37" s="38" t="s">
        <v>236</v>
      </c>
      <c r="B37" s="78" t="s">
        <v>147</v>
      </c>
      <c r="C37" s="79"/>
      <c r="D37" s="80"/>
      <c r="E37" s="39" t="s">
        <v>18</v>
      </c>
      <c r="F37" s="39" t="s">
        <v>239</v>
      </c>
      <c r="G37" s="38">
        <v>200</v>
      </c>
      <c r="H37" s="40">
        <v>72</v>
      </c>
    </row>
    <row r="38" spans="1:8" s="45" customFormat="1" ht="82.15" customHeight="1" x14ac:dyDescent="0.25">
      <c r="A38" s="38" t="s">
        <v>237</v>
      </c>
      <c r="B38" s="75" t="s">
        <v>141</v>
      </c>
      <c r="C38" s="76"/>
      <c r="D38" s="77"/>
      <c r="E38" s="35" t="s">
        <v>18</v>
      </c>
      <c r="F38" s="35" t="s">
        <v>133</v>
      </c>
      <c r="G38" s="34"/>
      <c r="H38" s="36">
        <f>SUM(H39)</f>
        <v>8.1</v>
      </c>
    </row>
    <row r="39" spans="1:8" s="45" customFormat="1" ht="48" customHeight="1" x14ac:dyDescent="0.25">
      <c r="A39" s="38" t="s">
        <v>240</v>
      </c>
      <c r="B39" s="78" t="s">
        <v>243</v>
      </c>
      <c r="C39" s="79"/>
      <c r="D39" s="80"/>
      <c r="E39" s="39" t="s">
        <v>18</v>
      </c>
      <c r="F39" s="39" t="s">
        <v>133</v>
      </c>
      <c r="G39" s="38">
        <v>200</v>
      </c>
      <c r="H39" s="40">
        <v>8.1</v>
      </c>
    </row>
    <row r="40" spans="1:8" s="45" customFormat="1" ht="48" customHeight="1" x14ac:dyDescent="0.25">
      <c r="A40" s="38" t="s">
        <v>241</v>
      </c>
      <c r="B40" s="129" t="s">
        <v>170</v>
      </c>
      <c r="C40" s="130"/>
      <c r="D40" s="131"/>
      <c r="E40" s="35" t="s">
        <v>18</v>
      </c>
      <c r="F40" s="35" t="s">
        <v>171</v>
      </c>
      <c r="G40" s="34"/>
      <c r="H40" s="36">
        <f>SUM(H41)</f>
        <v>96</v>
      </c>
    </row>
    <row r="41" spans="1:8" s="45" customFormat="1" ht="18" customHeight="1" x14ac:dyDescent="0.25">
      <c r="A41" s="38" t="s">
        <v>242</v>
      </c>
      <c r="B41" s="78" t="s">
        <v>99</v>
      </c>
      <c r="C41" s="79"/>
      <c r="D41" s="80"/>
      <c r="E41" s="39" t="s">
        <v>18</v>
      </c>
      <c r="F41" s="39" t="s">
        <v>171</v>
      </c>
      <c r="G41" s="38">
        <v>800</v>
      </c>
      <c r="H41" s="40">
        <v>96</v>
      </c>
    </row>
    <row r="42" spans="1:8" s="5" customFormat="1" ht="88.15" customHeight="1" x14ac:dyDescent="0.25">
      <c r="A42" s="3" t="s">
        <v>244</v>
      </c>
      <c r="B42" s="132" t="s">
        <v>187</v>
      </c>
      <c r="C42" s="133"/>
      <c r="D42" s="134"/>
      <c r="E42" s="7" t="s">
        <v>18</v>
      </c>
      <c r="F42" s="7" t="s">
        <v>126</v>
      </c>
      <c r="G42" s="6"/>
      <c r="H42" s="8">
        <f>SUM(H43)</f>
        <v>57.9</v>
      </c>
    </row>
    <row r="43" spans="1:8" ht="48.75" customHeight="1" x14ac:dyDescent="0.25">
      <c r="A43" s="38" t="s">
        <v>245</v>
      </c>
      <c r="B43" s="78" t="s">
        <v>147</v>
      </c>
      <c r="C43" s="79"/>
      <c r="D43" s="80"/>
      <c r="E43" s="39" t="s">
        <v>18</v>
      </c>
      <c r="F43" s="39" t="s">
        <v>126</v>
      </c>
      <c r="G43" s="38">
        <v>200</v>
      </c>
      <c r="H43" s="40">
        <v>57.9</v>
      </c>
    </row>
    <row r="44" spans="1:8" s="37" customFormat="1" ht="47.25" customHeight="1" x14ac:dyDescent="0.25">
      <c r="A44" s="27" t="s">
        <v>22</v>
      </c>
      <c r="B44" s="163" t="s">
        <v>23</v>
      </c>
      <c r="C44" s="163"/>
      <c r="D44" s="163"/>
      <c r="E44" s="28" t="s">
        <v>24</v>
      </c>
      <c r="F44" s="39"/>
      <c r="G44" s="38"/>
      <c r="H44" s="29">
        <f>SUM(H45)</f>
        <v>319.8</v>
      </c>
    </row>
    <row r="45" spans="1:8" s="37" customFormat="1" ht="66" customHeight="1" x14ac:dyDescent="0.25">
      <c r="A45" s="30" t="s">
        <v>25</v>
      </c>
      <c r="B45" s="122" t="s">
        <v>218</v>
      </c>
      <c r="C45" s="123"/>
      <c r="D45" s="123"/>
      <c r="E45" s="31" t="s">
        <v>217</v>
      </c>
      <c r="F45" s="31"/>
      <c r="G45" s="30"/>
      <c r="H45" s="32">
        <f>SUM(H46+H48)</f>
        <v>319.8</v>
      </c>
    </row>
    <row r="46" spans="1:8" s="9" customFormat="1" ht="174.6" customHeight="1" x14ac:dyDescent="0.25">
      <c r="A46" s="6" t="s">
        <v>26</v>
      </c>
      <c r="B46" s="135" t="s">
        <v>186</v>
      </c>
      <c r="C46" s="136"/>
      <c r="D46" s="137"/>
      <c r="E46" s="7" t="s">
        <v>217</v>
      </c>
      <c r="F46" s="7" t="s">
        <v>127</v>
      </c>
      <c r="G46" s="6"/>
      <c r="H46" s="8">
        <f>SUM(H47)</f>
        <v>62.6</v>
      </c>
    </row>
    <row r="47" spans="1:8" ht="46.5" customHeight="1" x14ac:dyDescent="0.25">
      <c r="A47" s="38" t="s">
        <v>95</v>
      </c>
      <c r="B47" s="78" t="s">
        <v>147</v>
      </c>
      <c r="C47" s="84"/>
      <c r="D47" s="85"/>
      <c r="E47" s="39" t="s">
        <v>217</v>
      </c>
      <c r="F47" s="39" t="s">
        <v>127</v>
      </c>
      <c r="G47" s="38">
        <v>200</v>
      </c>
      <c r="H47" s="40">
        <v>62.6</v>
      </c>
    </row>
    <row r="48" spans="1:8" s="9" customFormat="1" ht="126" customHeight="1" x14ac:dyDescent="0.25">
      <c r="A48" s="6" t="s">
        <v>27</v>
      </c>
      <c r="B48" s="132" t="s">
        <v>185</v>
      </c>
      <c r="C48" s="133"/>
      <c r="D48" s="134"/>
      <c r="E48" s="7" t="s">
        <v>217</v>
      </c>
      <c r="F48" s="7" t="s">
        <v>128</v>
      </c>
      <c r="G48" s="6"/>
      <c r="H48" s="8">
        <f>SUM(H49)</f>
        <v>257.2</v>
      </c>
    </row>
    <row r="49" spans="1:20" ht="48.75" customHeight="1" x14ac:dyDescent="0.25">
      <c r="A49" s="38" t="s">
        <v>96</v>
      </c>
      <c r="B49" s="78" t="s">
        <v>147</v>
      </c>
      <c r="C49" s="84"/>
      <c r="D49" s="85"/>
      <c r="E49" s="39" t="s">
        <v>217</v>
      </c>
      <c r="F49" s="39" t="s">
        <v>128</v>
      </c>
      <c r="G49" s="38">
        <v>200</v>
      </c>
      <c r="H49" s="40">
        <v>257.2</v>
      </c>
    </row>
    <row r="50" spans="1:20" ht="16.149999999999999" customHeight="1" x14ac:dyDescent="0.25">
      <c r="A50" s="27" t="s">
        <v>28</v>
      </c>
      <c r="B50" s="152" t="s">
        <v>29</v>
      </c>
      <c r="C50" s="153"/>
      <c r="D50" s="154"/>
      <c r="E50" s="28" t="s">
        <v>30</v>
      </c>
      <c r="F50" s="28"/>
      <c r="G50" s="38"/>
      <c r="H50" s="29">
        <f>SUM(H51+H54+H59)</f>
        <v>124972.79999999999</v>
      </c>
    </row>
    <row r="51" spans="1:20" ht="16.899999999999999" customHeight="1" x14ac:dyDescent="0.25">
      <c r="A51" s="30" t="s">
        <v>31</v>
      </c>
      <c r="B51" s="190" t="s">
        <v>87</v>
      </c>
      <c r="C51" s="191"/>
      <c r="D51" s="192"/>
      <c r="E51" s="31" t="s">
        <v>86</v>
      </c>
      <c r="F51" s="31"/>
      <c r="G51" s="34"/>
      <c r="H51" s="32">
        <f>SUM(H52)</f>
        <v>1903.7</v>
      </c>
    </row>
    <row r="52" spans="1:20" s="9" customFormat="1" ht="46.9" customHeight="1" x14ac:dyDescent="0.25">
      <c r="A52" s="15" t="s">
        <v>32</v>
      </c>
      <c r="B52" s="178" t="s">
        <v>246</v>
      </c>
      <c r="C52" s="179"/>
      <c r="D52" s="180"/>
      <c r="E52" s="16" t="s">
        <v>86</v>
      </c>
      <c r="F52" s="17" t="s">
        <v>181</v>
      </c>
      <c r="G52" s="15"/>
      <c r="H52" s="18">
        <f>SUM(H53)</f>
        <v>1903.7</v>
      </c>
    </row>
    <row r="53" spans="1:20" s="5" customFormat="1" ht="49.5" customHeight="1" x14ac:dyDescent="0.25">
      <c r="A53" s="19" t="s">
        <v>33</v>
      </c>
      <c r="B53" s="96" t="s">
        <v>147</v>
      </c>
      <c r="C53" s="97"/>
      <c r="D53" s="98"/>
      <c r="E53" s="17" t="s">
        <v>86</v>
      </c>
      <c r="F53" s="17" t="s">
        <v>181</v>
      </c>
      <c r="G53" s="19">
        <v>200</v>
      </c>
      <c r="H53" s="20">
        <v>1903.7</v>
      </c>
    </row>
    <row r="54" spans="1:20" s="21" customFormat="1" ht="17.45" customHeight="1" x14ac:dyDescent="0.25">
      <c r="A54" s="12" t="s">
        <v>34</v>
      </c>
      <c r="B54" s="187" t="s">
        <v>107</v>
      </c>
      <c r="C54" s="188"/>
      <c r="D54" s="189"/>
      <c r="E54" s="13" t="s">
        <v>89</v>
      </c>
      <c r="F54" s="13"/>
      <c r="G54" s="12"/>
      <c r="H54" s="14">
        <f>SUM(H55+H57)</f>
        <v>123051.59999999999</v>
      </c>
    </row>
    <row r="55" spans="1:20" s="9" customFormat="1" ht="106.9" customHeight="1" x14ac:dyDescent="0.25">
      <c r="A55" s="6" t="s">
        <v>37</v>
      </c>
      <c r="B55" s="93" t="s">
        <v>182</v>
      </c>
      <c r="C55" s="94"/>
      <c r="D55" s="95"/>
      <c r="E55" s="7" t="s">
        <v>89</v>
      </c>
      <c r="F55" s="7" t="s">
        <v>129</v>
      </c>
      <c r="G55" s="6"/>
      <c r="H55" s="8">
        <f>SUM(H56)</f>
        <v>122774.2</v>
      </c>
    </row>
    <row r="56" spans="1:20" ht="47.25" customHeight="1" x14ac:dyDescent="0.25">
      <c r="A56" s="38" t="s">
        <v>38</v>
      </c>
      <c r="B56" s="78" t="s">
        <v>147</v>
      </c>
      <c r="C56" s="84"/>
      <c r="D56" s="85"/>
      <c r="E56" s="39" t="s">
        <v>89</v>
      </c>
      <c r="F56" s="39" t="s">
        <v>129</v>
      </c>
      <c r="G56" s="38">
        <v>200</v>
      </c>
      <c r="H56" s="40">
        <v>122774.2</v>
      </c>
    </row>
    <row r="57" spans="1:20" s="5" customFormat="1" ht="84.6" customHeight="1" x14ac:dyDescent="0.25">
      <c r="A57" s="6" t="s">
        <v>247</v>
      </c>
      <c r="B57" s="93" t="s">
        <v>187</v>
      </c>
      <c r="C57" s="147"/>
      <c r="D57" s="148"/>
      <c r="E57" s="2" t="s">
        <v>89</v>
      </c>
      <c r="F57" s="17" t="s">
        <v>126</v>
      </c>
      <c r="G57" s="3"/>
      <c r="H57" s="10">
        <f>SUM(H58)</f>
        <v>277.39999999999998</v>
      </c>
    </row>
    <row r="58" spans="1:20" ht="47.25" customHeight="1" x14ac:dyDescent="0.25">
      <c r="A58" s="38" t="s">
        <v>248</v>
      </c>
      <c r="B58" s="78" t="s">
        <v>147</v>
      </c>
      <c r="C58" s="84"/>
      <c r="D58" s="85"/>
      <c r="E58" s="39" t="s">
        <v>89</v>
      </c>
      <c r="F58" s="44" t="s">
        <v>126</v>
      </c>
      <c r="G58" s="38">
        <v>200</v>
      </c>
      <c r="H58" s="40">
        <v>277.39999999999998</v>
      </c>
    </row>
    <row r="59" spans="1:20" s="37" customFormat="1" ht="31.9" customHeight="1" x14ac:dyDescent="0.25">
      <c r="A59" s="30" t="s">
        <v>85</v>
      </c>
      <c r="B59" s="123" t="s">
        <v>35</v>
      </c>
      <c r="C59" s="123"/>
      <c r="D59" s="123"/>
      <c r="E59" s="31" t="s">
        <v>36</v>
      </c>
      <c r="F59" s="34"/>
      <c r="G59" s="34"/>
      <c r="H59" s="32">
        <f>H60</f>
        <v>17.5</v>
      </c>
    </row>
    <row r="60" spans="1:20" s="5" customFormat="1" ht="48.6" customHeight="1" x14ac:dyDescent="0.25">
      <c r="A60" s="6" t="s">
        <v>97</v>
      </c>
      <c r="B60" s="132" t="s">
        <v>183</v>
      </c>
      <c r="C60" s="133"/>
      <c r="D60" s="134"/>
      <c r="E60" s="7" t="s">
        <v>36</v>
      </c>
      <c r="F60" s="7" t="s">
        <v>184</v>
      </c>
      <c r="G60" s="6"/>
      <c r="H60" s="8">
        <f>SUM(H61)</f>
        <v>17.5</v>
      </c>
    </row>
    <row r="61" spans="1:20" s="46" customFormat="1" ht="48" customHeight="1" x14ac:dyDescent="0.25">
      <c r="A61" s="38" t="s">
        <v>98</v>
      </c>
      <c r="B61" s="78" t="s">
        <v>147</v>
      </c>
      <c r="C61" s="84"/>
      <c r="D61" s="85"/>
      <c r="E61" s="39" t="s">
        <v>36</v>
      </c>
      <c r="F61" s="39" t="s">
        <v>184</v>
      </c>
      <c r="G61" s="38">
        <v>200</v>
      </c>
      <c r="H61" s="40">
        <v>17.5</v>
      </c>
    </row>
    <row r="62" spans="1:20" s="46" customFormat="1" ht="32.25" customHeight="1" x14ac:dyDescent="0.25">
      <c r="A62" s="47" t="s">
        <v>78</v>
      </c>
      <c r="B62" s="181" t="s">
        <v>75</v>
      </c>
      <c r="C62" s="182"/>
      <c r="D62" s="183"/>
      <c r="E62" s="48" t="s">
        <v>77</v>
      </c>
      <c r="F62" s="47"/>
      <c r="G62" s="47"/>
      <c r="H62" s="49">
        <f>H63</f>
        <v>183602.9</v>
      </c>
      <c r="I62" s="50"/>
      <c r="J62" s="50"/>
    </row>
    <row r="63" spans="1:20" s="37" customFormat="1" ht="17.45" customHeight="1" x14ac:dyDescent="0.25">
      <c r="A63" s="47" t="s">
        <v>76</v>
      </c>
      <c r="B63" s="184" t="s">
        <v>79</v>
      </c>
      <c r="C63" s="185"/>
      <c r="D63" s="186"/>
      <c r="E63" s="48" t="s">
        <v>39</v>
      </c>
      <c r="F63" s="43"/>
      <c r="G63" s="43"/>
      <c r="H63" s="49">
        <f>SUM(H64+H66+H68+H70+H72+H76+H79+H81+H74)</f>
        <v>183602.9</v>
      </c>
      <c r="I63" s="51"/>
      <c r="J63" s="51"/>
    </row>
    <row r="64" spans="1:20" s="9" customFormat="1" ht="34.15" customHeight="1" x14ac:dyDescent="0.25">
      <c r="A64" s="3" t="s">
        <v>118</v>
      </c>
      <c r="B64" s="132" t="s">
        <v>204</v>
      </c>
      <c r="C64" s="133"/>
      <c r="D64" s="134"/>
      <c r="E64" s="7" t="s">
        <v>39</v>
      </c>
      <c r="F64" s="16" t="s">
        <v>168</v>
      </c>
      <c r="G64" s="6"/>
      <c r="H64" s="8">
        <f>SUM(H65:H65)</f>
        <v>1110</v>
      </c>
      <c r="T64" s="52"/>
    </row>
    <row r="65" spans="1:9" s="37" customFormat="1" ht="49.15" customHeight="1" x14ac:dyDescent="0.25">
      <c r="A65" s="38" t="s">
        <v>119</v>
      </c>
      <c r="B65" s="78" t="s">
        <v>147</v>
      </c>
      <c r="C65" s="84"/>
      <c r="D65" s="85"/>
      <c r="E65" s="39" t="s">
        <v>39</v>
      </c>
      <c r="F65" s="44" t="s">
        <v>168</v>
      </c>
      <c r="G65" s="38">
        <v>200</v>
      </c>
      <c r="H65" s="40">
        <v>1110</v>
      </c>
    </row>
    <row r="66" spans="1:9" s="37" customFormat="1" ht="78" customHeight="1" x14ac:dyDescent="0.25">
      <c r="A66" s="38" t="s">
        <v>80</v>
      </c>
      <c r="B66" s="129" t="s">
        <v>139</v>
      </c>
      <c r="C66" s="130"/>
      <c r="D66" s="131"/>
      <c r="E66" s="35" t="s">
        <v>39</v>
      </c>
      <c r="F66" s="35" t="s">
        <v>134</v>
      </c>
      <c r="G66" s="34"/>
      <c r="H66" s="36">
        <f>SUM(H67)</f>
        <v>200</v>
      </c>
    </row>
    <row r="67" spans="1:9" s="37" customFormat="1" ht="50.45" customHeight="1" x14ac:dyDescent="0.25">
      <c r="A67" s="38" t="s">
        <v>81</v>
      </c>
      <c r="B67" s="78" t="s">
        <v>147</v>
      </c>
      <c r="C67" s="79"/>
      <c r="D67" s="80"/>
      <c r="E67" s="39" t="s">
        <v>39</v>
      </c>
      <c r="F67" s="39" t="s">
        <v>134</v>
      </c>
      <c r="G67" s="38">
        <v>200</v>
      </c>
      <c r="H67" s="40">
        <v>200</v>
      </c>
    </row>
    <row r="68" spans="1:9" s="9" customFormat="1" ht="129" customHeight="1" x14ac:dyDescent="0.25">
      <c r="A68" s="6" t="s">
        <v>82</v>
      </c>
      <c r="B68" s="138" t="s">
        <v>212</v>
      </c>
      <c r="C68" s="139"/>
      <c r="D68" s="140"/>
      <c r="E68" s="16" t="s">
        <v>39</v>
      </c>
      <c r="F68" s="6">
        <v>6000000162</v>
      </c>
      <c r="G68" s="53"/>
      <c r="H68" s="54">
        <f>SUM(H69)</f>
        <v>136</v>
      </c>
    </row>
    <row r="69" spans="1:9" s="37" customFormat="1" ht="49.15" customHeight="1" x14ac:dyDescent="0.25">
      <c r="A69" s="38" t="s">
        <v>115</v>
      </c>
      <c r="B69" s="78" t="s">
        <v>147</v>
      </c>
      <c r="C69" s="84"/>
      <c r="D69" s="85"/>
      <c r="E69" s="44" t="s">
        <v>39</v>
      </c>
      <c r="F69" s="38">
        <v>6000000162</v>
      </c>
      <c r="G69" s="55" t="s">
        <v>100</v>
      </c>
      <c r="H69" s="56">
        <v>136</v>
      </c>
    </row>
    <row r="70" spans="1:9" s="37" customFormat="1" ht="81.75" customHeight="1" x14ac:dyDescent="0.25">
      <c r="A70" s="34" t="s">
        <v>83</v>
      </c>
      <c r="B70" s="129" t="s">
        <v>206</v>
      </c>
      <c r="C70" s="130"/>
      <c r="D70" s="131"/>
      <c r="E70" s="35" t="s">
        <v>39</v>
      </c>
      <c r="F70" s="34" t="s">
        <v>136</v>
      </c>
      <c r="G70" s="34"/>
      <c r="H70" s="36">
        <f>SUM(H71)</f>
        <v>58695.199999999997</v>
      </c>
    </row>
    <row r="71" spans="1:9" s="37" customFormat="1" ht="46.5" customHeight="1" x14ac:dyDescent="0.25">
      <c r="A71" s="38" t="s">
        <v>84</v>
      </c>
      <c r="B71" s="78" t="s">
        <v>147</v>
      </c>
      <c r="C71" s="79"/>
      <c r="D71" s="80"/>
      <c r="E71" s="39" t="s">
        <v>39</v>
      </c>
      <c r="F71" s="38" t="s">
        <v>136</v>
      </c>
      <c r="G71" s="38">
        <v>200</v>
      </c>
      <c r="H71" s="40">
        <v>58695.199999999997</v>
      </c>
    </row>
    <row r="72" spans="1:9" s="9" customFormat="1" ht="54.6" customHeight="1" x14ac:dyDescent="0.25">
      <c r="A72" s="6" t="s">
        <v>160</v>
      </c>
      <c r="B72" s="112" t="s">
        <v>188</v>
      </c>
      <c r="C72" s="139"/>
      <c r="D72" s="140"/>
      <c r="E72" s="16" t="s">
        <v>39</v>
      </c>
      <c r="F72" s="16" t="s">
        <v>130</v>
      </c>
      <c r="G72" s="16"/>
      <c r="H72" s="22">
        <f>SUM(H73)</f>
        <v>31673</v>
      </c>
    </row>
    <row r="73" spans="1:9" s="5" customFormat="1" ht="49.15" customHeight="1" x14ac:dyDescent="0.25">
      <c r="A73" s="3" t="s">
        <v>161</v>
      </c>
      <c r="B73" s="96" t="s">
        <v>147</v>
      </c>
      <c r="C73" s="97"/>
      <c r="D73" s="98"/>
      <c r="E73" s="17" t="s">
        <v>39</v>
      </c>
      <c r="F73" s="17" t="s">
        <v>130</v>
      </c>
      <c r="G73" s="17" t="s">
        <v>100</v>
      </c>
      <c r="H73" s="23">
        <v>31673</v>
      </c>
    </row>
    <row r="74" spans="1:9" s="5" customFormat="1" ht="83.45" customHeight="1" x14ac:dyDescent="0.25">
      <c r="A74" s="6" t="s">
        <v>108</v>
      </c>
      <c r="B74" s="93" t="s">
        <v>249</v>
      </c>
      <c r="C74" s="147"/>
      <c r="D74" s="148"/>
      <c r="E74" s="17" t="s">
        <v>39</v>
      </c>
      <c r="F74" s="17" t="s">
        <v>250</v>
      </c>
      <c r="G74" s="17"/>
      <c r="H74" s="10">
        <f>SUM(H75)</f>
        <v>7377.9</v>
      </c>
    </row>
    <row r="75" spans="1:9" s="5" customFormat="1" ht="49.15" customHeight="1" x14ac:dyDescent="0.25">
      <c r="A75" s="6" t="s">
        <v>109</v>
      </c>
      <c r="B75" s="96" t="s">
        <v>147</v>
      </c>
      <c r="C75" s="97"/>
      <c r="D75" s="98"/>
      <c r="E75" s="17" t="s">
        <v>39</v>
      </c>
      <c r="F75" s="17" t="s">
        <v>250</v>
      </c>
      <c r="G75" s="17" t="s">
        <v>100</v>
      </c>
      <c r="H75" s="10">
        <v>7377.9</v>
      </c>
    </row>
    <row r="76" spans="1:9" ht="64.900000000000006" customHeight="1" x14ac:dyDescent="0.25">
      <c r="A76" s="34" t="s">
        <v>110</v>
      </c>
      <c r="B76" s="75" t="s">
        <v>207</v>
      </c>
      <c r="C76" s="76"/>
      <c r="D76" s="77"/>
      <c r="E76" s="57" t="s">
        <v>39</v>
      </c>
      <c r="F76" s="58" t="s">
        <v>131</v>
      </c>
      <c r="G76" s="57"/>
      <c r="H76" s="18">
        <f>SUM(H77+H78)</f>
        <v>68688.3</v>
      </c>
      <c r="I76" s="59"/>
    </row>
    <row r="77" spans="1:9" ht="47.45" customHeight="1" x14ac:dyDescent="0.25">
      <c r="A77" s="34" t="s">
        <v>111</v>
      </c>
      <c r="B77" s="78" t="s">
        <v>147</v>
      </c>
      <c r="C77" s="79"/>
      <c r="D77" s="80"/>
      <c r="E77" s="60" t="s">
        <v>39</v>
      </c>
      <c r="F77" s="44" t="s">
        <v>131</v>
      </c>
      <c r="G77" s="60" t="s">
        <v>100</v>
      </c>
      <c r="H77" s="41">
        <v>68476.3</v>
      </c>
      <c r="I77" s="59"/>
    </row>
    <row r="78" spans="1:9" ht="22.15" customHeight="1" x14ac:dyDescent="0.25">
      <c r="A78" s="34" t="s">
        <v>251</v>
      </c>
      <c r="B78" s="141" t="s">
        <v>99</v>
      </c>
      <c r="C78" s="142"/>
      <c r="D78" s="143"/>
      <c r="E78" s="60" t="s">
        <v>39</v>
      </c>
      <c r="F78" s="44" t="s">
        <v>131</v>
      </c>
      <c r="G78" s="60" t="s">
        <v>102</v>
      </c>
      <c r="H78" s="41">
        <v>212</v>
      </c>
      <c r="I78" s="59"/>
    </row>
    <row r="79" spans="1:9" s="9" customFormat="1" ht="81.599999999999994" customHeight="1" x14ac:dyDescent="0.25">
      <c r="A79" s="6" t="s">
        <v>112</v>
      </c>
      <c r="B79" s="112" t="s">
        <v>205</v>
      </c>
      <c r="C79" s="113"/>
      <c r="D79" s="114"/>
      <c r="E79" s="16" t="s">
        <v>39</v>
      </c>
      <c r="F79" s="16" t="s">
        <v>189</v>
      </c>
      <c r="G79" s="16"/>
      <c r="H79" s="8">
        <f>SUM(H80)</f>
        <v>13945.5</v>
      </c>
    </row>
    <row r="80" spans="1:9" s="5" customFormat="1" ht="51" customHeight="1" x14ac:dyDescent="0.25">
      <c r="A80" s="6" t="s">
        <v>113</v>
      </c>
      <c r="B80" s="96" t="s">
        <v>147</v>
      </c>
      <c r="C80" s="97"/>
      <c r="D80" s="98"/>
      <c r="E80" s="17" t="s">
        <v>39</v>
      </c>
      <c r="F80" s="17" t="s">
        <v>189</v>
      </c>
      <c r="G80" s="17" t="s">
        <v>100</v>
      </c>
      <c r="H80" s="10">
        <v>13945.5</v>
      </c>
    </row>
    <row r="81" spans="1:8" ht="110.45" customHeight="1" x14ac:dyDescent="0.25">
      <c r="A81" s="34" t="s">
        <v>297</v>
      </c>
      <c r="B81" s="109" t="s">
        <v>296</v>
      </c>
      <c r="C81" s="76"/>
      <c r="D81" s="77"/>
      <c r="E81" s="61" t="s">
        <v>39</v>
      </c>
      <c r="F81" s="44" t="s">
        <v>295</v>
      </c>
      <c r="G81" s="61"/>
      <c r="H81" s="8">
        <f>SUM(H82)</f>
        <v>1777</v>
      </c>
    </row>
    <row r="82" spans="1:8" ht="47.25" customHeight="1" x14ac:dyDescent="0.25">
      <c r="A82" s="34" t="s">
        <v>298</v>
      </c>
      <c r="B82" s="78" t="s">
        <v>147</v>
      </c>
      <c r="C82" s="84"/>
      <c r="D82" s="85"/>
      <c r="E82" s="62" t="s">
        <v>39</v>
      </c>
      <c r="F82" s="44" t="s">
        <v>295</v>
      </c>
      <c r="G82" s="62" t="s">
        <v>100</v>
      </c>
      <c r="H82" s="40">
        <v>1777</v>
      </c>
    </row>
    <row r="83" spans="1:8" ht="17.25" customHeight="1" x14ac:dyDescent="0.25">
      <c r="A83" s="27" t="s">
        <v>40</v>
      </c>
      <c r="B83" s="193" t="s">
        <v>45</v>
      </c>
      <c r="C83" s="194"/>
      <c r="D83" s="195"/>
      <c r="E83" s="28" t="s">
        <v>46</v>
      </c>
      <c r="F83" s="27"/>
      <c r="G83" s="27"/>
      <c r="H83" s="29">
        <f>SUM(H84+H93+H98)</f>
        <v>3259.3</v>
      </c>
    </row>
    <row r="84" spans="1:8" ht="50.45" customHeight="1" x14ac:dyDescent="0.25">
      <c r="A84" s="30" t="s">
        <v>41</v>
      </c>
      <c r="B84" s="196" t="s">
        <v>93</v>
      </c>
      <c r="C84" s="197"/>
      <c r="D84" s="198"/>
      <c r="E84" s="31" t="s">
        <v>92</v>
      </c>
      <c r="F84" s="30"/>
      <c r="G84" s="30"/>
      <c r="H84" s="32">
        <f>SUM(H87+H89+H91+H85)</f>
        <v>252.79999999999998</v>
      </c>
    </row>
    <row r="85" spans="1:8" ht="80.45" customHeight="1" x14ac:dyDescent="0.25">
      <c r="A85" s="34" t="s">
        <v>42</v>
      </c>
      <c r="B85" s="118" t="s">
        <v>209</v>
      </c>
      <c r="C85" s="116"/>
      <c r="D85" s="117"/>
      <c r="E85" s="35" t="s">
        <v>92</v>
      </c>
      <c r="F85" s="34">
        <v>4280000180</v>
      </c>
      <c r="G85" s="34"/>
      <c r="H85" s="36">
        <f>SUM(H86)</f>
        <v>18</v>
      </c>
    </row>
    <row r="86" spans="1:8" ht="47.45" customHeight="1" x14ac:dyDescent="0.25">
      <c r="A86" s="38" t="s">
        <v>43</v>
      </c>
      <c r="B86" s="78" t="s">
        <v>159</v>
      </c>
      <c r="C86" s="79"/>
      <c r="D86" s="80"/>
      <c r="E86" s="39" t="s">
        <v>92</v>
      </c>
      <c r="F86" s="39" t="s">
        <v>178</v>
      </c>
      <c r="G86" s="38">
        <v>200</v>
      </c>
      <c r="H86" s="40">
        <v>18</v>
      </c>
    </row>
    <row r="87" spans="1:8" s="5" customFormat="1" ht="82.5" customHeight="1" x14ac:dyDescent="0.25">
      <c r="A87" s="6" t="s">
        <v>252</v>
      </c>
      <c r="B87" s="138" t="s">
        <v>208</v>
      </c>
      <c r="C87" s="139"/>
      <c r="D87" s="140"/>
      <c r="E87" s="7" t="s">
        <v>92</v>
      </c>
      <c r="F87" s="6">
        <v>4280000181</v>
      </c>
      <c r="G87" s="6"/>
      <c r="H87" s="8">
        <f>H88</f>
        <v>181.6</v>
      </c>
    </row>
    <row r="88" spans="1:8" ht="46.5" customHeight="1" x14ac:dyDescent="0.25">
      <c r="A88" s="38" t="s">
        <v>253</v>
      </c>
      <c r="B88" s="78" t="s">
        <v>147</v>
      </c>
      <c r="C88" s="84"/>
      <c r="D88" s="85"/>
      <c r="E88" s="39" t="s">
        <v>92</v>
      </c>
      <c r="F88" s="38">
        <v>4280000181</v>
      </c>
      <c r="G88" s="38">
        <v>200</v>
      </c>
      <c r="H88" s="40">
        <v>181.6</v>
      </c>
    </row>
    <row r="89" spans="1:8" s="37" customFormat="1" ht="81" customHeight="1" x14ac:dyDescent="0.25">
      <c r="A89" s="34" t="s">
        <v>254</v>
      </c>
      <c r="B89" s="109" t="s">
        <v>177</v>
      </c>
      <c r="C89" s="110"/>
      <c r="D89" s="111"/>
      <c r="E89" s="35" t="s">
        <v>92</v>
      </c>
      <c r="F89" s="34">
        <v>4500000462</v>
      </c>
      <c r="G89" s="34"/>
      <c r="H89" s="36">
        <f>SUM(H90)</f>
        <v>39.5</v>
      </c>
    </row>
    <row r="90" spans="1:8" ht="47.25" customHeight="1" x14ac:dyDescent="0.25">
      <c r="A90" s="38" t="s">
        <v>255</v>
      </c>
      <c r="B90" s="78" t="s">
        <v>147</v>
      </c>
      <c r="C90" s="84"/>
      <c r="D90" s="85"/>
      <c r="E90" s="39" t="s">
        <v>92</v>
      </c>
      <c r="F90" s="38">
        <v>4500000462</v>
      </c>
      <c r="G90" s="38">
        <v>200</v>
      </c>
      <c r="H90" s="40">
        <v>39.5</v>
      </c>
    </row>
    <row r="91" spans="1:8" s="37" customFormat="1" ht="79.5" customHeight="1" x14ac:dyDescent="0.25">
      <c r="A91" s="34" t="s">
        <v>292</v>
      </c>
      <c r="B91" s="109" t="s">
        <v>116</v>
      </c>
      <c r="C91" s="127"/>
      <c r="D91" s="128"/>
      <c r="E91" s="35" t="s">
        <v>92</v>
      </c>
      <c r="F91" s="34">
        <v>4870000463</v>
      </c>
      <c r="G91" s="34"/>
      <c r="H91" s="36">
        <f>SUM(H92)</f>
        <v>13.7</v>
      </c>
    </row>
    <row r="92" spans="1:8" ht="47.25" customHeight="1" x14ac:dyDescent="0.25">
      <c r="A92" s="38" t="s">
        <v>293</v>
      </c>
      <c r="B92" s="78" t="s">
        <v>147</v>
      </c>
      <c r="C92" s="84"/>
      <c r="D92" s="85"/>
      <c r="E92" s="39" t="s">
        <v>92</v>
      </c>
      <c r="F92" s="38">
        <v>4870000463</v>
      </c>
      <c r="G92" s="38">
        <v>200</v>
      </c>
      <c r="H92" s="40">
        <v>13.7</v>
      </c>
    </row>
    <row r="93" spans="1:8" ht="17.25" customHeight="1" x14ac:dyDescent="0.25">
      <c r="A93" s="63" t="s">
        <v>256</v>
      </c>
      <c r="B93" s="144" t="s">
        <v>155</v>
      </c>
      <c r="C93" s="145"/>
      <c r="D93" s="146"/>
      <c r="E93" s="31" t="s">
        <v>48</v>
      </c>
      <c r="F93" s="30"/>
      <c r="G93" s="30"/>
      <c r="H93" s="32">
        <f>SUM(H96+H94)</f>
        <v>2570.5</v>
      </c>
    </row>
    <row r="94" spans="1:8" s="5" customFormat="1" ht="47.45" customHeight="1" x14ac:dyDescent="0.25">
      <c r="A94" s="6" t="s">
        <v>257</v>
      </c>
      <c r="B94" s="93" t="s">
        <v>197</v>
      </c>
      <c r="C94" s="147"/>
      <c r="D94" s="148"/>
      <c r="E94" s="7" t="s">
        <v>48</v>
      </c>
      <c r="F94" s="7" t="s">
        <v>194</v>
      </c>
      <c r="G94" s="6"/>
      <c r="H94" s="8">
        <f>SUM(H95)</f>
        <v>397</v>
      </c>
    </row>
    <row r="95" spans="1:8" ht="47.45" customHeight="1" x14ac:dyDescent="0.25">
      <c r="A95" s="34" t="s">
        <v>258</v>
      </c>
      <c r="B95" s="78" t="s">
        <v>147</v>
      </c>
      <c r="C95" s="79"/>
      <c r="D95" s="80"/>
      <c r="E95" s="39" t="s">
        <v>48</v>
      </c>
      <c r="F95" s="39" t="s">
        <v>194</v>
      </c>
      <c r="G95" s="38">
        <v>200</v>
      </c>
      <c r="H95" s="40">
        <v>397</v>
      </c>
    </row>
    <row r="96" spans="1:8" ht="71.45" customHeight="1" x14ac:dyDescent="0.25">
      <c r="A96" s="34" t="s">
        <v>259</v>
      </c>
      <c r="B96" s="159" t="s">
        <v>201</v>
      </c>
      <c r="C96" s="160"/>
      <c r="D96" s="161"/>
      <c r="E96" s="58" t="s">
        <v>48</v>
      </c>
      <c r="F96" s="64">
        <v>7950000560</v>
      </c>
      <c r="G96" s="64"/>
      <c r="H96" s="18">
        <f>SUM(H97)</f>
        <v>2173.5</v>
      </c>
    </row>
    <row r="97" spans="1:8" s="37" customFormat="1" ht="48" customHeight="1" x14ac:dyDescent="0.25">
      <c r="A97" s="38" t="s">
        <v>260</v>
      </c>
      <c r="B97" s="78" t="s">
        <v>147</v>
      </c>
      <c r="C97" s="84"/>
      <c r="D97" s="85"/>
      <c r="E97" s="44" t="s">
        <v>48</v>
      </c>
      <c r="F97" s="43">
        <v>7950000560</v>
      </c>
      <c r="G97" s="43">
        <v>200</v>
      </c>
      <c r="H97" s="41">
        <v>2173.5</v>
      </c>
    </row>
    <row r="98" spans="1:8" s="37" customFormat="1" ht="17.25" customHeight="1" x14ac:dyDescent="0.25">
      <c r="A98" s="63" t="s">
        <v>261</v>
      </c>
      <c r="B98" s="144" t="s">
        <v>157</v>
      </c>
      <c r="C98" s="145"/>
      <c r="D98" s="146"/>
      <c r="E98" s="31" t="s">
        <v>158</v>
      </c>
      <c r="F98" s="30"/>
      <c r="G98" s="30"/>
      <c r="H98" s="32">
        <f>SUM(H101+H99+H103)</f>
        <v>436</v>
      </c>
    </row>
    <row r="99" spans="1:8" s="9" customFormat="1" ht="78" customHeight="1" x14ac:dyDescent="0.25">
      <c r="A99" s="6" t="s">
        <v>262</v>
      </c>
      <c r="B99" s="132" t="s">
        <v>190</v>
      </c>
      <c r="C99" s="133"/>
      <c r="D99" s="134"/>
      <c r="E99" s="7" t="s">
        <v>158</v>
      </c>
      <c r="F99" s="7" t="s">
        <v>191</v>
      </c>
      <c r="G99" s="6"/>
      <c r="H99" s="8">
        <f>SUM(H100)</f>
        <v>80</v>
      </c>
    </row>
    <row r="100" spans="1:8" s="37" customFormat="1" ht="46.9" customHeight="1" x14ac:dyDescent="0.25">
      <c r="A100" s="6" t="s">
        <v>263</v>
      </c>
      <c r="B100" s="96" t="s">
        <v>147</v>
      </c>
      <c r="C100" s="97"/>
      <c r="D100" s="98"/>
      <c r="E100" s="39" t="s">
        <v>158</v>
      </c>
      <c r="F100" s="39" t="s">
        <v>191</v>
      </c>
      <c r="G100" s="38">
        <v>200</v>
      </c>
      <c r="H100" s="40">
        <v>80</v>
      </c>
    </row>
    <row r="101" spans="1:8" s="9" customFormat="1" ht="46.9" customHeight="1" x14ac:dyDescent="0.25">
      <c r="A101" s="6" t="s">
        <v>264</v>
      </c>
      <c r="B101" s="132" t="s">
        <v>197</v>
      </c>
      <c r="C101" s="133"/>
      <c r="D101" s="134"/>
      <c r="E101" s="7" t="s">
        <v>158</v>
      </c>
      <c r="F101" s="7" t="s">
        <v>194</v>
      </c>
      <c r="G101" s="6"/>
      <c r="H101" s="8">
        <f>SUM(H102)</f>
        <v>266</v>
      </c>
    </row>
    <row r="102" spans="1:8" s="9" customFormat="1" ht="49.5" customHeight="1" x14ac:dyDescent="0.25">
      <c r="A102" s="6" t="s">
        <v>265</v>
      </c>
      <c r="B102" s="96" t="s">
        <v>147</v>
      </c>
      <c r="C102" s="97"/>
      <c r="D102" s="98"/>
      <c r="E102" s="2" t="s">
        <v>158</v>
      </c>
      <c r="F102" s="2" t="s">
        <v>194</v>
      </c>
      <c r="G102" s="3">
        <v>200</v>
      </c>
      <c r="H102" s="10">
        <v>266</v>
      </c>
    </row>
    <row r="103" spans="1:8" s="9" customFormat="1" ht="120" customHeight="1" x14ac:dyDescent="0.25">
      <c r="A103" s="6" t="s">
        <v>266</v>
      </c>
      <c r="B103" s="93" t="s">
        <v>213</v>
      </c>
      <c r="C103" s="147"/>
      <c r="D103" s="148"/>
      <c r="E103" s="7" t="s">
        <v>158</v>
      </c>
      <c r="F103" s="7" t="s">
        <v>215</v>
      </c>
      <c r="G103" s="6"/>
      <c r="H103" s="10">
        <f>SUM(H104)</f>
        <v>90</v>
      </c>
    </row>
    <row r="104" spans="1:8" s="9" customFormat="1" ht="49.5" customHeight="1" x14ac:dyDescent="0.25">
      <c r="A104" s="6" t="s">
        <v>267</v>
      </c>
      <c r="B104" s="78" t="s">
        <v>147</v>
      </c>
      <c r="C104" s="79"/>
      <c r="D104" s="80"/>
      <c r="E104" s="39" t="s">
        <v>158</v>
      </c>
      <c r="F104" s="39" t="s">
        <v>215</v>
      </c>
      <c r="G104" s="38">
        <v>200</v>
      </c>
      <c r="H104" s="10">
        <v>90</v>
      </c>
    </row>
    <row r="105" spans="1:8" ht="17.25" customHeight="1" x14ac:dyDescent="0.25">
      <c r="A105" s="27" t="s">
        <v>44</v>
      </c>
      <c r="B105" s="163" t="s">
        <v>144</v>
      </c>
      <c r="C105" s="163"/>
      <c r="D105" s="163"/>
      <c r="E105" s="28" t="s">
        <v>50</v>
      </c>
      <c r="F105" s="27"/>
      <c r="G105" s="38"/>
      <c r="H105" s="29">
        <f>SUM(H106+H117)</f>
        <v>31211.4</v>
      </c>
    </row>
    <row r="106" spans="1:8" ht="16.5" customHeight="1" x14ac:dyDescent="0.25">
      <c r="A106" s="30" t="s">
        <v>47</v>
      </c>
      <c r="B106" s="162" t="s">
        <v>52</v>
      </c>
      <c r="C106" s="162"/>
      <c r="D106" s="162"/>
      <c r="E106" s="31" t="s">
        <v>53</v>
      </c>
      <c r="F106" s="34"/>
      <c r="G106" s="34"/>
      <c r="H106" s="32">
        <f>SUM(H107+H109+H111+H113+H115)</f>
        <v>15091.1</v>
      </c>
    </row>
    <row r="107" spans="1:8" s="5" customFormat="1" ht="78" customHeight="1" x14ac:dyDescent="0.25">
      <c r="A107" s="6" t="s">
        <v>195</v>
      </c>
      <c r="B107" s="132" t="s">
        <v>190</v>
      </c>
      <c r="C107" s="133"/>
      <c r="D107" s="134"/>
      <c r="E107" s="7" t="s">
        <v>53</v>
      </c>
      <c r="F107" s="7" t="s">
        <v>191</v>
      </c>
      <c r="G107" s="6"/>
      <c r="H107" s="8">
        <f>H108</f>
        <v>85</v>
      </c>
    </row>
    <row r="108" spans="1:8" ht="48" customHeight="1" x14ac:dyDescent="0.25">
      <c r="A108" s="38" t="s">
        <v>196</v>
      </c>
      <c r="B108" s="78" t="s">
        <v>147</v>
      </c>
      <c r="C108" s="84"/>
      <c r="D108" s="85"/>
      <c r="E108" s="39" t="s">
        <v>53</v>
      </c>
      <c r="F108" s="39" t="s">
        <v>191</v>
      </c>
      <c r="G108" s="38">
        <v>200</v>
      </c>
      <c r="H108" s="40">
        <v>85</v>
      </c>
    </row>
    <row r="109" spans="1:8" s="9" customFormat="1" ht="82.5" customHeight="1" x14ac:dyDescent="0.25">
      <c r="A109" s="6" t="s">
        <v>173</v>
      </c>
      <c r="B109" s="121" t="s">
        <v>177</v>
      </c>
      <c r="C109" s="121"/>
      <c r="D109" s="121"/>
      <c r="E109" s="7" t="s">
        <v>53</v>
      </c>
      <c r="F109" s="6">
        <v>4500000462</v>
      </c>
      <c r="G109" s="6"/>
      <c r="H109" s="8">
        <f>SUM(H110)</f>
        <v>1641</v>
      </c>
    </row>
    <row r="110" spans="1:8" s="5" customFormat="1" ht="48.75" customHeight="1" x14ac:dyDescent="0.25">
      <c r="A110" s="3" t="s">
        <v>174</v>
      </c>
      <c r="B110" s="96" t="s">
        <v>147</v>
      </c>
      <c r="C110" s="97"/>
      <c r="D110" s="98"/>
      <c r="E110" s="2" t="s">
        <v>53</v>
      </c>
      <c r="F110" s="3">
        <v>4500000462</v>
      </c>
      <c r="G110" s="3">
        <v>200</v>
      </c>
      <c r="H110" s="10">
        <v>1641</v>
      </c>
    </row>
    <row r="111" spans="1:8" s="9" customFormat="1" ht="79.150000000000006" customHeight="1" x14ac:dyDescent="0.25">
      <c r="A111" s="15" t="s">
        <v>175</v>
      </c>
      <c r="B111" s="121" t="s">
        <v>202</v>
      </c>
      <c r="C111" s="121"/>
      <c r="D111" s="121"/>
      <c r="E111" s="7" t="s">
        <v>53</v>
      </c>
      <c r="F111" s="6">
        <v>7950000200</v>
      </c>
      <c r="G111" s="6"/>
      <c r="H111" s="8">
        <f>SUM(H112)</f>
        <v>10341</v>
      </c>
    </row>
    <row r="112" spans="1:8" s="9" customFormat="1" ht="46.5" customHeight="1" x14ac:dyDescent="0.25">
      <c r="A112" s="19" t="s">
        <v>176</v>
      </c>
      <c r="B112" s="96" t="s">
        <v>147</v>
      </c>
      <c r="C112" s="97"/>
      <c r="D112" s="98"/>
      <c r="E112" s="2" t="s">
        <v>53</v>
      </c>
      <c r="F112" s="3">
        <v>7950000200</v>
      </c>
      <c r="G112" s="3">
        <v>200</v>
      </c>
      <c r="H112" s="10">
        <v>10341</v>
      </c>
    </row>
    <row r="113" spans="1:8" ht="63.6" customHeight="1" x14ac:dyDescent="0.25">
      <c r="A113" s="64" t="s">
        <v>219</v>
      </c>
      <c r="B113" s="75" t="s">
        <v>203</v>
      </c>
      <c r="C113" s="76"/>
      <c r="D113" s="77"/>
      <c r="E113" s="35" t="s">
        <v>53</v>
      </c>
      <c r="F113" s="34">
        <v>7950000210</v>
      </c>
      <c r="G113" s="34"/>
      <c r="H113" s="8">
        <f>SUM(H114)</f>
        <v>1309.0999999999999</v>
      </c>
    </row>
    <row r="114" spans="1:8" s="37" customFormat="1" ht="52.15" customHeight="1" x14ac:dyDescent="0.25">
      <c r="A114" s="43" t="s">
        <v>220</v>
      </c>
      <c r="B114" s="78" t="s">
        <v>147</v>
      </c>
      <c r="C114" s="84"/>
      <c r="D114" s="85"/>
      <c r="E114" s="39" t="s">
        <v>53</v>
      </c>
      <c r="F114" s="38">
        <v>7950000210</v>
      </c>
      <c r="G114" s="38">
        <v>200</v>
      </c>
      <c r="H114" s="40">
        <v>1309.0999999999999</v>
      </c>
    </row>
    <row r="115" spans="1:8" ht="67.900000000000006" customHeight="1" x14ac:dyDescent="0.25">
      <c r="A115" s="64" t="s">
        <v>268</v>
      </c>
      <c r="B115" s="159" t="s">
        <v>201</v>
      </c>
      <c r="C115" s="160"/>
      <c r="D115" s="161"/>
      <c r="E115" s="58" t="s">
        <v>53</v>
      </c>
      <c r="F115" s="64">
        <v>7950000560</v>
      </c>
      <c r="G115" s="64"/>
      <c r="H115" s="18">
        <f>SUM(H116)</f>
        <v>1715</v>
      </c>
    </row>
    <row r="116" spans="1:8" ht="48" customHeight="1" x14ac:dyDescent="0.25">
      <c r="A116" s="43" t="s">
        <v>269</v>
      </c>
      <c r="B116" s="78" t="s">
        <v>147</v>
      </c>
      <c r="C116" s="84"/>
      <c r="D116" s="85"/>
      <c r="E116" s="44" t="s">
        <v>53</v>
      </c>
      <c r="F116" s="43">
        <v>7950000560</v>
      </c>
      <c r="G116" s="43">
        <v>200</v>
      </c>
      <c r="H116" s="41">
        <v>1715</v>
      </c>
    </row>
    <row r="117" spans="1:8" ht="33" customHeight="1" x14ac:dyDescent="0.25">
      <c r="A117" s="30" t="s">
        <v>94</v>
      </c>
      <c r="B117" s="81" t="s">
        <v>163</v>
      </c>
      <c r="C117" s="82"/>
      <c r="D117" s="83"/>
      <c r="E117" s="31" t="s">
        <v>162</v>
      </c>
      <c r="F117" s="30"/>
      <c r="G117" s="30"/>
      <c r="H117" s="32">
        <f>SUM(H118)</f>
        <v>16120.3</v>
      </c>
    </row>
    <row r="118" spans="1:8" ht="80.25" customHeight="1" x14ac:dyDescent="0.25">
      <c r="A118" s="34" t="s">
        <v>192</v>
      </c>
      <c r="B118" s="108" t="s">
        <v>177</v>
      </c>
      <c r="C118" s="108"/>
      <c r="D118" s="108"/>
      <c r="E118" s="35" t="s">
        <v>162</v>
      </c>
      <c r="F118" s="34">
        <v>4500000462</v>
      </c>
      <c r="G118" s="34"/>
      <c r="H118" s="36">
        <f>SUM(H119:H120)</f>
        <v>16120.3</v>
      </c>
    </row>
    <row r="119" spans="1:8" ht="96" customHeight="1" x14ac:dyDescent="0.25">
      <c r="A119" s="38" t="s">
        <v>193</v>
      </c>
      <c r="B119" s="78" t="s">
        <v>101</v>
      </c>
      <c r="C119" s="84"/>
      <c r="D119" s="85"/>
      <c r="E119" s="39" t="s">
        <v>162</v>
      </c>
      <c r="F119" s="38">
        <v>4500000462</v>
      </c>
      <c r="G119" s="39" t="s">
        <v>103</v>
      </c>
      <c r="H119" s="41">
        <v>11222.1</v>
      </c>
    </row>
    <row r="120" spans="1:8" s="5" customFormat="1" ht="46.9" customHeight="1" x14ac:dyDescent="0.25">
      <c r="A120" s="3" t="s">
        <v>270</v>
      </c>
      <c r="B120" s="96" t="s">
        <v>147</v>
      </c>
      <c r="C120" s="97"/>
      <c r="D120" s="98"/>
      <c r="E120" s="2" t="s">
        <v>162</v>
      </c>
      <c r="F120" s="3">
        <v>4500000462</v>
      </c>
      <c r="G120" s="2" t="s">
        <v>100</v>
      </c>
      <c r="H120" s="20">
        <v>4898.2</v>
      </c>
    </row>
    <row r="121" spans="1:8" s="37" customFormat="1" ht="16.5" customHeight="1" x14ac:dyDescent="0.25">
      <c r="A121" s="27" t="s">
        <v>49</v>
      </c>
      <c r="B121" s="152" t="s">
        <v>59</v>
      </c>
      <c r="C121" s="153"/>
      <c r="D121" s="154"/>
      <c r="E121" s="27">
        <v>1000</v>
      </c>
      <c r="F121" s="27"/>
      <c r="G121" s="27"/>
      <c r="H121" s="29">
        <f>SUM(H122+H130+H127)</f>
        <v>29332.600000000002</v>
      </c>
    </row>
    <row r="122" spans="1:8" ht="16.5" customHeight="1" x14ac:dyDescent="0.25">
      <c r="A122" s="30" t="s">
        <v>51</v>
      </c>
      <c r="B122" s="105" t="s">
        <v>172</v>
      </c>
      <c r="C122" s="106"/>
      <c r="D122" s="107"/>
      <c r="E122" s="30">
        <v>1001</v>
      </c>
      <c r="F122" s="30"/>
      <c r="G122" s="30"/>
      <c r="H122" s="32">
        <f>SUM(H123+H125)</f>
        <v>1242.3000000000002</v>
      </c>
    </row>
    <row r="123" spans="1:8" s="37" customFormat="1" ht="51" customHeight="1" x14ac:dyDescent="0.25">
      <c r="A123" s="34" t="s">
        <v>54</v>
      </c>
      <c r="B123" s="115" t="s">
        <v>198</v>
      </c>
      <c r="C123" s="116"/>
      <c r="D123" s="117"/>
      <c r="E123" s="34">
        <v>1001</v>
      </c>
      <c r="F123" s="34">
        <v>5050000231</v>
      </c>
      <c r="G123" s="34"/>
      <c r="H123" s="36">
        <f>SUM(H124)</f>
        <v>563.20000000000005</v>
      </c>
    </row>
    <row r="124" spans="1:8" s="37" customFormat="1" ht="30" customHeight="1" x14ac:dyDescent="0.25">
      <c r="A124" s="38" t="s">
        <v>55</v>
      </c>
      <c r="B124" s="102" t="s">
        <v>145</v>
      </c>
      <c r="C124" s="103"/>
      <c r="D124" s="104"/>
      <c r="E124" s="38">
        <v>1001</v>
      </c>
      <c r="F124" s="38">
        <v>5050000231</v>
      </c>
      <c r="G124" s="39" t="s">
        <v>104</v>
      </c>
      <c r="H124" s="40">
        <v>563.20000000000005</v>
      </c>
    </row>
    <row r="125" spans="1:8" s="37" customFormat="1" ht="63.6" customHeight="1" x14ac:dyDescent="0.25">
      <c r="A125" s="34" t="s">
        <v>56</v>
      </c>
      <c r="B125" s="118" t="s">
        <v>199</v>
      </c>
      <c r="C125" s="119"/>
      <c r="D125" s="120"/>
      <c r="E125" s="34">
        <v>1001</v>
      </c>
      <c r="F125" s="34">
        <v>5050000240</v>
      </c>
      <c r="G125" s="34"/>
      <c r="H125" s="36">
        <f>SUM(H126)</f>
        <v>679.1</v>
      </c>
    </row>
    <row r="126" spans="1:8" s="37" customFormat="1" ht="30" customHeight="1" x14ac:dyDescent="0.25">
      <c r="A126" s="38" t="s">
        <v>57</v>
      </c>
      <c r="B126" s="102" t="s">
        <v>145</v>
      </c>
      <c r="C126" s="103"/>
      <c r="D126" s="104"/>
      <c r="E126" s="38">
        <v>1001</v>
      </c>
      <c r="F126" s="38">
        <v>5050000240</v>
      </c>
      <c r="G126" s="39" t="s">
        <v>104</v>
      </c>
      <c r="H126" s="40">
        <v>679.1</v>
      </c>
    </row>
    <row r="127" spans="1:8" s="37" customFormat="1" ht="20.45" customHeight="1" x14ac:dyDescent="0.25">
      <c r="A127" s="27" t="s">
        <v>271</v>
      </c>
      <c r="B127" s="149" t="s">
        <v>211</v>
      </c>
      <c r="C127" s="150"/>
      <c r="D127" s="151"/>
      <c r="E127" s="27">
        <v>1003</v>
      </c>
      <c r="F127" s="27"/>
      <c r="G127" s="28"/>
      <c r="H127" s="29">
        <f>SUM(H128)</f>
        <v>1281.9000000000001</v>
      </c>
    </row>
    <row r="128" spans="1:8" s="37" customFormat="1" ht="62.45" customHeight="1" x14ac:dyDescent="0.25">
      <c r="A128" s="38" t="s">
        <v>272</v>
      </c>
      <c r="B128" s="115" t="s">
        <v>200</v>
      </c>
      <c r="C128" s="116"/>
      <c r="D128" s="117"/>
      <c r="E128" s="34">
        <v>1003</v>
      </c>
      <c r="F128" s="34">
        <v>5050000232</v>
      </c>
      <c r="G128" s="34"/>
      <c r="H128" s="36">
        <f>SUM(H129)</f>
        <v>1281.9000000000001</v>
      </c>
    </row>
    <row r="129" spans="1:8" s="37" customFormat="1" ht="31.9" customHeight="1" x14ac:dyDescent="0.25">
      <c r="A129" s="38" t="s">
        <v>273</v>
      </c>
      <c r="B129" s="102" t="s">
        <v>145</v>
      </c>
      <c r="C129" s="103"/>
      <c r="D129" s="104"/>
      <c r="E129" s="38">
        <v>1003</v>
      </c>
      <c r="F129" s="38">
        <v>5050000232</v>
      </c>
      <c r="G129" s="39" t="s">
        <v>104</v>
      </c>
      <c r="H129" s="40">
        <v>1281.9000000000001</v>
      </c>
    </row>
    <row r="130" spans="1:8" s="37" customFormat="1" ht="15.6" customHeight="1" x14ac:dyDescent="0.25">
      <c r="A130" s="30" t="s">
        <v>274</v>
      </c>
      <c r="B130" s="105" t="s">
        <v>61</v>
      </c>
      <c r="C130" s="106"/>
      <c r="D130" s="107"/>
      <c r="E130" s="30">
        <v>1004</v>
      </c>
      <c r="F130" s="34"/>
      <c r="G130" s="34"/>
      <c r="H130" s="32">
        <f>SUM(H131+H133)</f>
        <v>26808.400000000001</v>
      </c>
    </row>
    <row r="131" spans="1:8" s="37" customFormat="1" ht="79.900000000000006" customHeight="1" x14ac:dyDescent="0.25">
      <c r="A131" s="34" t="s">
        <v>275</v>
      </c>
      <c r="B131" s="108" t="s">
        <v>142</v>
      </c>
      <c r="C131" s="108"/>
      <c r="D131" s="108"/>
      <c r="E131" s="34">
        <v>1004</v>
      </c>
      <c r="F131" s="35" t="s">
        <v>137</v>
      </c>
      <c r="G131" s="34"/>
      <c r="H131" s="36">
        <f>SUM(H132)</f>
        <v>17277.3</v>
      </c>
    </row>
    <row r="132" spans="1:8" ht="30.75" customHeight="1" x14ac:dyDescent="0.25">
      <c r="A132" s="38" t="s">
        <v>276</v>
      </c>
      <c r="B132" s="102" t="s">
        <v>145</v>
      </c>
      <c r="C132" s="103"/>
      <c r="D132" s="104"/>
      <c r="E132" s="38">
        <v>1004</v>
      </c>
      <c r="F132" s="39" t="s">
        <v>137</v>
      </c>
      <c r="G132" s="38">
        <v>300</v>
      </c>
      <c r="H132" s="40">
        <v>17277.3</v>
      </c>
    </row>
    <row r="133" spans="1:8" s="37" customFormat="1" ht="82.5" customHeight="1" x14ac:dyDescent="0.25">
      <c r="A133" s="34" t="s">
        <v>277</v>
      </c>
      <c r="B133" s="108" t="s">
        <v>143</v>
      </c>
      <c r="C133" s="108"/>
      <c r="D133" s="108"/>
      <c r="E133" s="34">
        <v>1004</v>
      </c>
      <c r="F133" s="35" t="s">
        <v>138</v>
      </c>
      <c r="G133" s="34"/>
      <c r="H133" s="36">
        <f>SUM(H134)</f>
        <v>9531.1</v>
      </c>
    </row>
    <row r="134" spans="1:8" s="37" customFormat="1" ht="30" customHeight="1" x14ac:dyDescent="0.25">
      <c r="A134" s="38" t="s">
        <v>278</v>
      </c>
      <c r="B134" s="102" t="s">
        <v>145</v>
      </c>
      <c r="C134" s="103"/>
      <c r="D134" s="104"/>
      <c r="E134" s="38">
        <v>1004</v>
      </c>
      <c r="F134" s="39" t="s">
        <v>138</v>
      </c>
      <c r="G134" s="38">
        <v>300</v>
      </c>
      <c r="H134" s="40">
        <v>9531.1</v>
      </c>
    </row>
    <row r="135" spans="1:8" s="5" customFormat="1" ht="17.25" customHeight="1" x14ac:dyDescent="0.25">
      <c r="A135" s="1" t="s">
        <v>58</v>
      </c>
      <c r="B135" s="155" t="s">
        <v>65</v>
      </c>
      <c r="C135" s="155"/>
      <c r="D135" s="155"/>
      <c r="E135" s="11" t="s">
        <v>66</v>
      </c>
      <c r="F135" s="1"/>
      <c r="G135" s="1"/>
      <c r="H135" s="4">
        <f>SUM(H136)</f>
        <v>24539.7</v>
      </c>
    </row>
    <row r="136" spans="1:8" s="5" customFormat="1" ht="17.25" customHeight="1" x14ac:dyDescent="0.25">
      <c r="A136" s="12" t="s">
        <v>60</v>
      </c>
      <c r="B136" s="156" t="s">
        <v>146</v>
      </c>
      <c r="C136" s="157"/>
      <c r="D136" s="158"/>
      <c r="E136" s="13" t="s">
        <v>68</v>
      </c>
      <c r="F136" s="12"/>
      <c r="G136" s="12"/>
      <c r="H136" s="14">
        <f>SUM(H143+H141+H137+H139)</f>
        <v>24539.7</v>
      </c>
    </row>
    <row r="137" spans="1:8" s="5" customFormat="1" ht="115.9" customHeight="1" x14ac:dyDescent="0.25">
      <c r="A137" s="6" t="s">
        <v>62</v>
      </c>
      <c r="B137" s="93" t="s">
        <v>213</v>
      </c>
      <c r="C137" s="147"/>
      <c r="D137" s="148"/>
      <c r="E137" s="7" t="s">
        <v>68</v>
      </c>
      <c r="F137" s="7" t="s">
        <v>215</v>
      </c>
      <c r="G137" s="6"/>
      <c r="H137" s="8">
        <f>SUM(H138)</f>
        <v>271.5</v>
      </c>
    </row>
    <row r="138" spans="1:8" s="5" customFormat="1" ht="47.45" customHeight="1" x14ac:dyDescent="0.25">
      <c r="A138" s="38" t="s">
        <v>63</v>
      </c>
      <c r="B138" s="78" t="s">
        <v>147</v>
      </c>
      <c r="C138" s="79"/>
      <c r="D138" s="80"/>
      <c r="E138" s="39" t="s">
        <v>68</v>
      </c>
      <c r="F138" s="39" t="s">
        <v>215</v>
      </c>
      <c r="G138" s="38">
        <v>200</v>
      </c>
      <c r="H138" s="40">
        <v>271.5</v>
      </c>
    </row>
    <row r="139" spans="1:8" s="5" customFormat="1" ht="88.15" customHeight="1" x14ac:dyDescent="0.25">
      <c r="A139" s="6" t="s">
        <v>164</v>
      </c>
      <c r="B139" s="93" t="s">
        <v>214</v>
      </c>
      <c r="C139" s="147"/>
      <c r="D139" s="148"/>
      <c r="E139" s="7" t="s">
        <v>68</v>
      </c>
      <c r="F139" s="7" t="s">
        <v>216</v>
      </c>
      <c r="G139" s="6"/>
      <c r="H139" s="8">
        <f>SUM(H140)</f>
        <v>51.7</v>
      </c>
    </row>
    <row r="140" spans="1:8" s="5" customFormat="1" ht="52.15" customHeight="1" x14ac:dyDescent="0.25">
      <c r="A140" s="38" t="s">
        <v>165</v>
      </c>
      <c r="B140" s="78" t="s">
        <v>147</v>
      </c>
      <c r="C140" s="79"/>
      <c r="D140" s="80"/>
      <c r="E140" s="39" t="s">
        <v>68</v>
      </c>
      <c r="F140" s="39" t="s">
        <v>216</v>
      </c>
      <c r="G140" s="38">
        <v>200</v>
      </c>
      <c r="H140" s="40">
        <v>51.7</v>
      </c>
    </row>
    <row r="141" spans="1:8" s="5" customFormat="1" ht="79.150000000000006" customHeight="1" x14ac:dyDescent="0.25">
      <c r="A141" s="6" t="s">
        <v>279</v>
      </c>
      <c r="B141" s="93" t="s">
        <v>190</v>
      </c>
      <c r="C141" s="147"/>
      <c r="D141" s="148"/>
      <c r="E141" s="7" t="s">
        <v>68</v>
      </c>
      <c r="F141" s="2" t="s">
        <v>191</v>
      </c>
      <c r="G141" s="6"/>
      <c r="H141" s="8">
        <f>SUM(H142)</f>
        <v>80.7</v>
      </c>
    </row>
    <row r="142" spans="1:8" ht="46.15" customHeight="1" x14ac:dyDescent="0.25">
      <c r="A142" s="38" t="s">
        <v>280</v>
      </c>
      <c r="B142" s="78" t="s">
        <v>147</v>
      </c>
      <c r="C142" s="79"/>
      <c r="D142" s="80"/>
      <c r="E142" s="39" t="s">
        <v>68</v>
      </c>
      <c r="F142" s="39" t="s">
        <v>191</v>
      </c>
      <c r="G142" s="38">
        <v>200</v>
      </c>
      <c r="H142" s="40">
        <v>80.7</v>
      </c>
    </row>
    <row r="143" spans="1:8" s="9" customFormat="1" ht="82.5" customHeight="1" x14ac:dyDescent="0.25">
      <c r="A143" s="6" t="s">
        <v>281</v>
      </c>
      <c r="B143" s="93" t="s">
        <v>116</v>
      </c>
      <c r="C143" s="94"/>
      <c r="D143" s="95"/>
      <c r="E143" s="7" t="s">
        <v>68</v>
      </c>
      <c r="F143" s="6">
        <v>4870000463</v>
      </c>
      <c r="G143" s="6"/>
      <c r="H143" s="8">
        <f>SUM(H144+H145+H146)</f>
        <v>24135.8</v>
      </c>
    </row>
    <row r="144" spans="1:8" s="9" customFormat="1" ht="94.15" customHeight="1" x14ac:dyDescent="0.25">
      <c r="A144" s="3" t="s">
        <v>282</v>
      </c>
      <c r="B144" s="96" t="s">
        <v>101</v>
      </c>
      <c r="C144" s="97"/>
      <c r="D144" s="98"/>
      <c r="E144" s="2" t="s">
        <v>68</v>
      </c>
      <c r="F144" s="3">
        <v>4870000463</v>
      </c>
      <c r="G144" s="3">
        <v>100</v>
      </c>
      <c r="H144" s="10">
        <v>13476.2</v>
      </c>
    </row>
    <row r="145" spans="1:11" s="37" customFormat="1" ht="48" customHeight="1" x14ac:dyDescent="0.25">
      <c r="A145" s="38" t="s">
        <v>283</v>
      </c>
      <c r="B145" s="78" t="s">
        <v>147</v>
      </c>
      <c r="C145" s="79"/>
      <c r="D145" s="80"/>
      <c r="E145" s="39" t="s">
        <v>68</v>
      </c>
      <c r="F145" s="38">
        <v>4870000463</v>
      </c>
      <c r="G145" s="38">
        <v>200</v>
      </c>
      <c r="H145" s="40">
        <v>10639.4</v>
      </c>
    </row>
    <row r="146" spans="1:11" s="37" customFormat="1" ht="19.899999999999999" customHeight="1" x14ac:dyDescent="0.25">
      <c r="A146" s="38" t="s">
        <v>284</v>
      </c>
      <c r="B146" s="78" t="s">
        <v>99</v>
      </c>
      <c r="C146" s="79"/>
      <c r="D146" s="80"/>
      <c r="E146" s="39" t="s">
        <v>68</v>
      </c>
      <c r="F146" s="38">
        <v>4870000463</v>
      </c>
      <c r="G146" s="38">
        <v>800</v>
      </c>
      <c r="H146" s="40">
        <v>20.2</v>
      </c>
    </row>
    <row r="147" spans="1:11" ht="31.15" customHeight="1" x14ac:dyDescent="0.25">
      <c r="A147" s="27" t="s">
        <v>64</v>
      </c>
      <c r="B147" s="99" t="s">
        <v>71</v>
      </c>
      <c r="C147" s="100"/>
      <c r="D147" s="101"/>
      <c r="E147" s="27">
        <v>1200</v>
      </c>
      <c r="F147" s="27"/>
      <c r="G147" s="27"/>
      <c r="H147" s="29">
        <f>SUM(H148+H151)</f>
        <v>10188.5</v>
      </c>
    </row>
    <row r="148" spans="1:11" ht="15" customHeight="1" x14ac:dyDescent="0.25">
      <c r="A148" s="30" t="s">
        <v>67</v>
      </c>
      <c r="B148" s="72" t="s">
        <v>72</v>
      </c>
      <c r="C148" s="73"/>
      <c r="D148" s="74"/>
      <c r="E148" s="31" t="s">
        <v>73</v>
      </c>
      <c r="F148" s="30"/>
      <c r="G148" s="34"/>
      <c r="H148" s="32">
        <f>SUM(H149)</f>
        <v>2415</v>
      </c>
    </row>
    <row r="149" spans="1:11" ht="82.9" customHeight="1" x14ac:dyDescent="0.25">
      <c r="A149" s="35" t="s">
        <v>69</v>
      </c>
      <c r="B149" s="75" t="s">
        <v>139</v>
      </c>
      <c r="C149" s="76"/>
      <c r="D149" s="77"/>
      <c r="E149" s="35" t="s">
        <v>73</v>
      </c>
      <c r="F149" s="35" t="s">
        <v>134</v>
      </c>
      <c r="G149" s="34"/>
      <c r="H149" s="36">
        <f>SUM(H150)</f>
        <v>2415</v>
      </c>
    </row>
    <row r="150" spans="1:11" ht="48.6" customHeight="1" x14ac:dyDescent="0.25">
      <c r="A150" s="38" t="s">
        <v>70</v>
      </c>
      <c r="B150" s="78" t="s">
        <v>147</v>
      </c>
      <c r="C150" s="79"/>
      <c r="D150" s="80"/>
      <c r="E150" s="39" t="s">
        <v>73</v>
      </c>
      <c r="F150" s="39" t="s">
        <v>134</v>
      </c>
      <c r="G150" s="39" t="s">
        <v>100</v>
      </c>
      <c r="H150" s="40">
        <v>2415</v>
      </c>
      <c r="K150" s="24" t="s">
        <v>154</v>
      </c>
    </row>
    <row r="151" spans="1:11" s="33" customFormat="1" ht="31.15" customHeight="1" x14ac:dyDescent="0.25">
      <c r="A151" s="30" t="s">
        <v>285</v>
      </c>
      <c r="B151" s="81" t="s">
        <v>286</v>
      </c>
      <c r="C151" s="82"/>
      <c r="D151" s="83"/>
      <c r="E151" s="31" t="s">
        <v>287</v>
      </c>
      <c r="F151" s="31"/>
      <c r="G151" s="31"/>
      <c r="H151" s="32">
        <f>SUM(H152)</f>
        <v>7773.5</v>
      </c>
    </row>
    <row r="152" spans="1:11" ht="84" customHeight="1" x14ac:dyDescent="0.25">
      <c r="A152" s="38" t="s">
        <v>288</v>
      </c>
      <c r="B152" s="75" t="s">
        <v>139</v>
      </c>
      <c r="C152" s="76"/>
      <c r="D152" s="77"/>
      <c r="E152" s="35" t="s">
        <v>287</v>
      </c>
      <c r="F152" s="35" t="s">
        <v>134</v>
      </c>
      <c r="G152" s="35"/>
      <c r="H152" s="36">
        <f>SUM(H153:H154)</f>
        <v>7773.5</v>
      </c>
    </row>
    <row r="153" spans="1:11" ht="114.6" customHeight="1" x14ac:dyDescent="0.25">
      <c r="A153" s="38" t="s">
        <v>289</v>
      </c>
      <c r="B153" s="78" t="s">
        <v>167</v>
      </c>
      <c r="C153" s="84"/>
      <c r="D153" s="85"/>
      <c r="E153" s="39" t="s">
        <v>287</v>
      </c>
      <c r="F153" s="39" t="s">
        <v>134</v>
      </c>
      <c r="G153" s="39" t="s">
        <v>103</v>
      </c>
      <c r="H153" s="40">
        <v>6823.7</v>
      </c>
    </row>
    <row r="154" spans="1:11" ht="45.6" customHeight="1" x14ac:dyDescent="0.25">
      <c r="A154" s="38" t="s">
        <v>290</v>
      </c>
      <c r="B154" s="78" t="s">
        <v>147</v>
      </c>
      <c r="C154" s="79"/>
      <c r="D154" s="80"/>
      <c r="E154" s="39" t="s">
        <v>287</v>
      </c>
      <c r="F154" s="39" t="s">
        <v>134</v>
      </c>
      <c r="G154" s="39" t="s">
        <v>100</v>
      </c>
      <c r="H154" s="40">
        <v>949.8</v>
      </c>
    </row>
    <row r="155" spans="1:11" x14ac:dyDescent="0.25">
      <c r="A155" s="86" t="s">
        <v>74</v>
      </c>
      <c r="B155" s="86"/>
      <c r="C155" s="86"/>
      <c r="D155" s="86"/>
      <c r="E155" s="86"/>
      <c r="F155" s="86"/>
      <c r="G155" s="86"/>
      <c r="H155" s="29">
        <f>SUM(H6+H44+H50+H62+H83+H105+H121+H135+H147)</f>
        <v>456614.5</v>
      </c>
    </row>
    <row r="156" spans="1:11" x14ac:dyDescent="0.25">
      <c r="B156" s="24"/>
      <c r="C156" s="24"/>
    </row>
    <row r="157" spans="1:11" x14ac:dyDescent="0.25">
      <c r="B157" s="24"/>
      <c r="C157" s="24"/>
    </row>
    <row r="158" spans="1:11" x14ac:dyDescent="0.25">
      <c r="B158" s="67"/>
      <c r="C158" s="67"/>
      <c r="D158" s="67"/>
      <c r="E158" s="67"/>
      <c r="F158" s="67"/>
      <c r="G158" s="67"/>
      <c r="H158" s="68"/>
    </row>
    <row r="159" spans="1:11" x14ac:dyDescent="0.25">
      <c r="B159" s="24"/>
      <c r="C159" s="24"/>
      <c r="H159" s="68"/>
    </row>
    <row r="160" spans="1:11" x14ac:dyDescent="0.25">
      <c r="B160" s="24"/>
      <c r="C160" s="24"/>
      <c r="D160" s="69"/>
    </row>
    <row r="161" spans="2:4" x14ac:dyDescent="0.25">
      <c r="B161" s="24"/>
      <c r="C161" s="24"/>
      <c r="D161" s="70"/>
    </row>
    <row r="162" spans="2:4" x14ac:dyDescent="0.25">
      <c r="B162" s="24"/>
      <c r="C162" s="24"/>
      <c r="D162" s="70"/>
    </row>
    <row r="163" spans="2:4" x14ac:dyDescent="0.25">
      <c r="B163" s="24"/>
      <c r="C163" s="24"/>
      <c r="D163" s="70"/>
    </row>
    <row r="164" spans="2:4" x14ac:dyDescent="0.25">
      <c r="B164" s="24"/>
      <c r="C164" s="24"/>
    </row>
    <row r="165" spans="2:4" x14ac:dyDescent="0.25">
      <c r="B165" s="24"/>
      <c r="C165" s="24"/>
    </row>
    <row r="166" spans="2:4" x14ac:dyDescent="0.25">
      <c r="B166" s="24"/>
      <c r="C166" s="24"/>
    </row>
    <row r="167" spans="2:4" x14ac:dyDescent="0.25">
      <c r="B167" s="24"/>
      <c r="C167" s="24"/>
    </row>
    <row r="168" spans="2:4" x14ac:dyDescent="0.25">
      <c r="B168" s="24"/>
      <c r="C168" s="24"/>
    </row>
    <row r="169" spans="2:4" x14ac:dyDescent="0.25">
      <c r="B169" s="24"/>
      <c r="C169" s="24"/>
    </row>
    <row r="170" spans="2:4" x14ac:dyDescent="0.25">
      <c r="B170" s="24"/>
      <c r="C170" s="24"/>
    </row>
  </sheetData>
  <autoFilter ref="E5:G155" xr:uid="{1F88A636-8C96-4514-8B73-661F3875A55B}"/>
  <mergeCells count="157">
    <mergeCell ref="B88:D88"/>
    <mergeCell ref="B83:D83"/>
    <mergeCell ref="B57:D57"/>
    <mergeCell ref="B58:D58"/>
    <mergeCell ref="B93:D93"/>
    <mergeCell ref="B56:D56"/>
    <mergeCell ref="B59:D59"/>
    <mergeCell ref="B60:D60"/>
    <mergeCell ref="B48:D48"/>
    <mergeCell ref="B92:D92"/>
    <mergeCell ref="B90:D90"/>
    <mergeCell ref="B85:D85"/>
    <mergeCell ref="B86:D86"/>
    <mergeCell ref="B87:D87"/>
    <mergeCell ref="B81:D81"/>
    <mergeCell ref="B82:D82"/>
    <mergeCell ref="B84:D84"/>
    <mergeCell ref="B47:D47"/>
    <mergeCell ref="B53:D53"/>
    <mergeCell ref="B71:D71"/>
    <mergeCell ref="B72:D72"/>
    <mergeCell ref="B52:D52"/>
    <mergeCell ref="B62:D62"/>
    <mergeCell ref="B63:D63"/>
    <mergeCell ref="B61:D61"/>
    <mergeCell ref="B80:D80"/>
    <mergeCell ref="B75:D75"/>
    <mergeCell ref="B67:D67"/>
    <mergeCell ref="B74:D74"/>
    <mergeCell ref="B54:D54"/>
    <mergeCell ref="B51:D51"/>
    <mergeCell ref="B31:D31"/>
    <mergeCell ref="B34:D34"/>
    <mergeCell ref="B29:D29"/>
    <mergeCell ref="B20:D20"/>
    <mergeCell ref="B21:D21"/>
    <mergeCell ref="B26:D26"/>
    <mergeCell ref="B27:D27"/>
    <mergeCell ref="B32:D32"/>
    <mergeCell ref="B33:D33"/>
    <mergeCell ref="B25:D25"/>
    <mergeCell ref="B28:D28"/>
    <mergeCell ref="B40:D40"/>
    <mergeCell ref="B35:D35"/>
    <mergeCell ref="B50:D50"/>
    <mergeCell ref="B44:D44"/>
    <mergeCell ref="A4:A5"/>
    <mergeCell ref="B12:D12"/>
    <mergeCell ref="B30:D30"/>
    <mergeCell ref="B4:D5"/>
    <mergeCell ref="B13:D13"/>
    <mergeCell ref="B16:D16"/>
    <mergeCell ref="B6:D6"/>
    <mergeCell ref="B7:D7"/>
    <mergeCell ref="B42:D42"/>
    <mergeCell ref="B38:D38"/>
    <mergeCell ref="B39:D39"/>
    <mergeCell ref="B15:D15"/>
    <mergeCell ref="B11:D11"/>
    <mergeCell ref="B8:D8"/>
    <mergeCell ref="B10:D10"/>
    <mergeCell ref="B9:D9"/>
    <mergeCell ref="B14:D14"/>
    <mergeCell ref="B17:D17"/>
    <mergeCell ref="B41:D41"/>
    <mergeCell ref="B24:D24"/>
    <mergeCell ref="B108:D108"/>
    <mergeCell ref="B113:D113"/>
    <mergeCell ref="B104:D104"/>
    <mergeCell ref="B103:D103"/>
    <mergeCell ref="B94:D94"/>
    <mergeCell ref="B98:D98"/>
    <mergeCell ref="B112:D112"/>
    <mergeCell ref="B109:D109"/>
    <mergeCell ref="B110:D110"/>
    <mergeCell ref="B101:D101"/>
    <mergeCell ref="B106:D106"/>
    <mergeCell ref="B105:D105"/>
    <mergeCell ref="B96:D96"/>
    <mergeCell ref="B107:D107"/>
    <mergeCell ref="B99:D99"/>
    <mergeCell ref="B97:D97"/>
    <mergeCell ref="B100:D100"/>
    <mergeCell ref="B102:D102"/>
    <mergeCell ref="B95:D95"/>
    <mergeCell ref="B18:D18"/>
    <mergeCell ref="B19:D19"/>
    <mergeCell ref="B36:D36"/>
    <mergeCell ref="B37:D37"/>
    <mergeCell ref="B142:D142"/>
    <mergeCell ref="B127:D127"/>
    <mergeCell ref="B124:D124"/>
    <mergeCell ref="B118:D118"/>
    <mergeCell ref="B117:D117"/>
    <mergeCell ref="B133:D133"/>
    <mergeCell ref="B134:D134"/>
    <mergeCell ref="B138:D138"/>
    <mergeCell ref="B119:D119"/>
    <mergeCell ref="B120:D120"/>
    <mergeCell ref="B121:D121"/>
    <mergeCell ref="B141:D141"/>
    <mergeCell ref="B139:D139"/>
    <mergeCell ref="B140:D140"/>
    <mergeCell ref="B135:D135"/>
    <mergeCell ref="B137:D137"/>
    <mergeCell ref="B136:D136"/>
    <mergeCell ref="B122:D122"/>
    <mergeCell ref="B126:D126"/>
    <mergeCell ref="B115:D115"/>
    <mergeCell ref="B128:D128"/>
    <mergeCell ref="B125:D125"/>
    <mergeCell ref="B114:D114"/>
    <mergeCell ref="B111:D111"/>
    <mergeCell ref="B116:D116"/>
    <mergeCell ref="B45:D45"/>
    <mergeCell ref="B22:D22"/>
    <mergeCell ref="B23:D23"/>
    <mergeCell ref="B43:D43"/>
    <mergeCell ref="B91:D91"/>
    <mergeCell ref="B77:D77"/>
    <mergeCell ref="B73:D73"/>
    <mergeCell ref="B65:D65"/>
    <mergeCell ref="B66:D66"/>
    <mergeCell ref="B69:D69"/>
    <mergeCell ref="B70:D70"/>
    <mergeCell ref="B64:D64"/>
    <mergeCell ref="B55:D55"/>
    <mergeCell ref="B46:D46"/>
    <mergeCell ref="B68:D68"/>
    <mergeCell ref="B76:D76"/>
    <mergeCell ref="B78:D78"/>
    <mergeCell ref="B49:D49"/>
    <mergeCell ref="B123:D123"/>
    <mergeCell ref="C1:H1"/>
    <mergeCell ref="B148:D148"/>
    <mergeCell ref="B149:D149"/>
    <mergeCell ref="B150:D150"/>
    <mergeCell ref="B151:D151"/>
    <mergeCell ref="B152:D152"/>
    <mergeCell ref="B153:D153"/>
    <mergeCell ref="B154:D154"/>
    <mergeCell ref="A155:G155"/>
    <mergeCell ref="A2:H2"/>
    <mergeCell ref="A3:H3"/>
    <mergeCell ref="E4:G4"/>
    <mergeCell ref="H4:H5"/>
    <mergeCell ref="B143:D143"/>
    <mergeCell ref="B144:D144"/>
    <mergeCell ref="B145:D145"/>
    <mergeCell ref="B146:D146"/>
    <mergeCell ref="B147:D147"/>
    <mergeCell ref="B129:D129"/>
    <mergeCell ref="B130:D130"/>
    <mergeCell ref="B131:D131"/>
    <mergeCell ref="B132:D132"/>
    <mergeCell ref="B89:D89"/>
    <mergeCell ref="B79:D79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2022-07-05T14:14:25Z</cp:lastPrinted>
  <dcterms:created xsi:type="dcterms:W3CDTF">2011-06-28T07:51:13Z</dcterms:created>
  <dcterms:modified xsi:type="dcterms:W3CDTF">2022-07-05T14:14:30Z</dcterms:modified>
</cp:coreProperties>
</file>